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LMG06\Desktop\①　財務書類\３　附属明細書\円単位\"/>
    </mc:Choice>
  </mc:AlternateContent>
  <xr:revisionPtr revIDLastSave="0" documentId="13_ncr:1_{3DC526E9-B9F0-4083-8CBA-946D7947E4C6}" xr6:coauthVersionLast="45" xr6:coauthVersionMax="45" xr10:uidLastSave="{00000000-0000-0000-0000-000000000000}"/>
  <bookViews>
    <workbookView xWindow="32805" yWindow="2250" windowWidth="23265" windowHeight="13500" xr2:uid="{00000000-000D-0000-FFFF-FFFF00000000}"/>
  </bookViews>
  <sheets>
    <sheet name="1.(1)①有形固定資産の明細" sheetId="19" r:id="rId1"/>
    <sheet name="1.(1)②有形固定資産に係る行政目的別の明細" sheetId="20" r:id="rId2"/>
    <sheet name="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等（借入先別）の明細" sheetId="6" r:id="rId8"/>
    <sheet name="1.(2)②地方債等（利率別）の明細" sheetId="7" r:id="rId9"/>
    <sheet name="1.(2)③地方債等（返済期間別）の明細" sheetId="8" r:id="rId10"/>
    <sheet name="1.(2)④特定の契約条項が付された地方債等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'1.(1)③投資及び出資金の明細'!$A$6:$H$9</definedName>
    <definedName name="市場価格のないもののうち連結対象団体に対するもの">'1.(1)③投資及び出資金の明細'!$A$12:$J$15</definedName>
    <definedName name="市場価格のないもののうち連結対象団体以外に対するもの">'1.(1)③投資及び出資金の明細'!$A$18:$K$30</definedName>
  </definedNames>
  <calcPr calcId="18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7" i="18" l="1"/>
  <c r="F20" i="18" l="1"/>
  <c r="F19" i="18"/>
  <c r="F18" i="18"/>
  <c r="G44" i="18"/>
  <c r="F44" i="18"/>
  <c r="G42" i="18"/>
  <c r="H42" i="18" s="1"/>
  <c r="F42" i="18"/>
  <c r="G41" i="18"/>
  <c r="F41" i="18"/>
  <c r="G38" i="18"/>
  <c r="G37" i="18"/>
  <c r="F37" i="18"/>
  <c r="H37" i="18" s="1"/>
  <c r="G36" i="18"/>
  <c r="F36" i="18"/>
  <c r="H36" i="18" s="1"/>
  <c r="G35" i="18"/>
  <c r="F35" i="18"/>
  <c r="H35" i="18" s="1"/>
  <c r="G34" i="18"/>
  <c r="F34" i="18"/>
  <c r="H34" i="18" s="1"/>
  <c r="G33" i="18"/>
  <c r="F33" i="18"/>
  <c r="H33" i="18" s="1"/>
  <c r="G32" i="18"/>
  <c r="F32" i="18"/>
  <c r="H32" i="18" s="1"/>
  <c r="G31" i="18"/>
  <c r="G30" i="18"/>
  <c r="G29" i="18"/>
  <c r="G28" i="18"/>
  <c r="G27" i="18"/>
  <c r="F27" i="18"/>
  <c r="H27" i="18" s="1"/>
  <c r="G26" i="18"/>
  <c r="F26" i="18"/>
  <c r="G25" i="18"/>
  <c r="F25" i="18"/>
  <c r="H25" i="18" s="1"/>
  <c r="G24" i="18"/>
  <c r="F24" i="18"/>
  <c r="H24" i="18" s="1"/>
  <c r="G23" i="18"/>
  <c r="F23" i="18"/>
  <c r="H23" i="18" s="1"/>
  <c r="G22" i="18"/>
  <c r="F22" i="18"/>
  <c r="G20" i="18"/>
  <c r="H20" i="18"/>
  <c r="G19" i="18"/>
  <c r="G18" i="18"/>
  <c r="G17" i="18"/>
  <c r="G16" i="18"/>
  <c r="G14" i="18"/>
  <c r="G12" i="18"/>
  <c r="G11" i="18"/>
  <c r="G10" i="18"/>
  <c r="G9" i="18"/>
  <c r="G8" i="18"/>
  <c r="G7" i="18"/>
  <c r="G6" i="18"/>
  <c r="F6" i="18"/>
  <c r="H6" i="18" s="1"/>
  <c r="G5" i="18"/>
  <c r="F5" i="18"/>
  <c r="G4" i="18"/>
  <c r="G3" i="18"/>
  <c r="F3" i="18"/>
  <c r="G2" i="18"/>
  <c r="F2" i="18"/>
  <c r="H2" i="18" s="1"/>
  <c r="H44" i="18"/>
  <c r="H41" i="18"/>
  <c r="H5" i="18" l="1"/>
  <c r="H3" i="18"/>
  <c r="H22" i="18"/>
  <c r="H26" i="18"/>
  <c r="H18" i="18"/>
  <c r="H19" i="18"/>
  <c r="F17" i="18" l="1"/>
  <c r="F16" i="18" l="1"/>
  <c r="H17" i="18"/>
  <c r="F7" i="18"/>
  <c r="H7" i="18" s="1"/>
  <c r="H16" i="18" l="1"/>
  <c r="F9" i="18" l="1"/>
  <c r="H9" i="18" s="1"/>
  <c r="F8" i="18"/>
  <c r="H8" i="18" s="1"/>
  <c r="F29" i="18" l="1"/>
  <c r="H29" i="18" s="1"/>
  <c r="F38" i="18"/>
  <c r="H38" i="18" s="1"/>
  <c r="F31" i="18" l="1"/>
  <c r="H31" i="18" s="1"/>
  <c r="F28" i="18"/>
  <c r="H28" i="18" s="1"/>
  <c r="F30" i="18" l="1"/>
  <c r="H30" i="18" s="1"/>
  <c r="F12" i="18"/>
  <c r="H12" i="18" s="1"/>
  <c r="F10" i="18"/>
  <c r="H10" i="18" s="1"/>
  <c r="F14" i="18"/>
  <c r="H14" i="18" s="1"/>
  <c r="F11" i="18"/>
  <c r="H11"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H31" authorId="0" shapeId="0" xr:uid="{F71FAD0A-BBF4-4E1C-AF50-4FCD594DF836}">
      <text>
        <r>
          <rPr>
            <b/>
            <sz val="9"/>
            <color indexed="81"/>
            <rFont val="MS P ゴシック"/>
            <family val="3"/>
            <charset val="128"/>
          </rPr>
          <t>LMG06:公営企業会計では資本的補助金を一旦長期前受金で受け入れるので、NWとCFが一致しない。×のままでOK</t>
        </r>
      </text>
    </comment>
    <comment ref="I35" authorId="0" shapeId="0" xr:uid="{078BBCFE-EA91-489A-9D70-2D57EF99CCDF}">
      <text>
        <r>
          <rPr>
            <b/>
            <sz val="9"/>
            <color indexed="81"/>
            <rFont val="MS P ゴシック"/>
            <family val="3"/>
            <charset val="128"/>
          </rPr>
          <t>地方債償還に係る補助金</t>
        </r>
      </text>
    </comment>
    <comment ref="I36" authorId="0" shapeId="0" xr:uid="{38553415-DE84-4CD0-B872-9032920B10A1}">
      <text>
        <r>
          <rPr>
            <b/>
            <sz val="9"/>
            <color indexed="81"/>
            <rFont val="MS P ゴシック"/>
            <family val="3"/>
            <charset val="128"/>
          </rPr>
          <t>借換債に係る地方債収入</t>
        </r>
      </text>
    </comment>
    <comment ref="I37" authorId="0" shapeId="0" xr:uid="{77ED9115-C11D-42D6-8DAE-1206F896D311}">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<sst xmlns="http://schemas.openxmlformats.org/spreadsheetml/2006/main" count="1172" uniqueCount="529">
  <si>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</si>
  <si>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</si>
  <si>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</si>
  <si>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</si>
  <si>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</si>
  <si>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</si>
  <si>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</si>
  <si>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</si>
  <si>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</si>
  <si>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</si>
  <si>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</si>
  <si>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</si>
  <si>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</si>
  <si>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</si>
  <si>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</si>
  <si>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</si>
  <si>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</si>
  <si>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</si>
  <si>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</si>
  <si>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</si>
  <si>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</si>
  <si>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</si>
  <si>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</si>
  <si>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</si>
  <si>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</si>
  <si>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(単位：円)</t>
    <rPh sb="4" eb="5">
      <t>エン</t>
    </rPh>
    <phoneticPr fontId="4"/>
  </si>
  <si>
    <t>種類</t>
  </si>
  <si>
    <t>現金預金</t>
  </si>
  <si>
    <t>有価証券</t>
  </si>
  <si>
    <t>土地</t>
  </si>
  <si>
    <t>その他</t>
  </si>
  <si>
    <t>合計_x000D_
(貸借対照表計上額)</t>
  </si>
  <si>
    <t>基金の明細</t>
    <phoneticPr fontId="4"/>
  </si>
  <si>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</si>
  <si>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</si>
  <si>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</si>
  <si>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</si>
  <si>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</si>
  <si>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</si>
  <si>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</si>
  <si>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</si>
  <si>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</si>
  <si>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</si>
  <si>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</si>
  <si>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</si>
  <si>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</si>
  <si>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</si>
  <si>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</si>
  <si>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</si>
  <si>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</si>
  <si>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</si>
  <si>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</si>
  <si>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</si>
  <si>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</si>
  <si>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</si>
  <si>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</si>
  <si>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</si>
  <si>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</si>
  <si>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</si>
  <si>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</si>
  <si>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</si>
  <si>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</si>
  <si>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</si>
  <si>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</si>
  <si>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</si>
  <si>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</si>
  <si>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</si>
  <si>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</si>
  <si>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地方債等（利率別）の明細</t>
  </si>
  <si>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</si>
  <si>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</si>
  <si>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</si>
  <si>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</si>
  <si>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</si>
  <si>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</si>
  <si>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</si>
  <si>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</si>
  <si>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</si>
  <si>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</si>
  <si>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</si>
  <si>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</si>
  <si>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</si>
  <si>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</si>
  <si>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</si>
  <si>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</si>
  <si>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</si>
  <si>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</si>
  <si>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</si>
  <si>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</si>
  <si>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</si>
  <si>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</si>
  <si>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</si>
  <si>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</si>
  <si>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</si>
  <si>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</si>
  <si>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</si>
  <si>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</si>
  <si>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</si>
  <si>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</si>
  <si>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</si>
  <si>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</si>
  <si>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</si>
  <si>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</si>
  <si>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</si>
  <si>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</si>
  <si>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</si>
  <si>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</si>
  <si>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</si>
  <si>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</si>
  <si>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</si>
  <si>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その他の補助金等</t>
  </si>
  <si>
    <t>資金の明細</t>
  </si>
  <si>
    <t>短期投資</t>
    <rPh sb="0" eb="2">
      <t>タンキ</t>
    </rPh>
    <rPh sb="2" eb="4">
      <t>トウシ</t>
    </rPh>
    <phoneticPr fontId="2"/>
  </si>
  <si>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</si>
  <si>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</si>
  <si>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</si>
  <si>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</si>
  <si>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</si>
  <si>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</si>
  <si>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</si>
  <si>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</si>
  <si>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</si>
  <si>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</si>
  <si>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</si>
  <si>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</si>
  <si>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</si>
  <si>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</si>
  <si>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</si>
  <si>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</si>
  <si>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</si>
  <si>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</si>
  <si>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</si>
  <si>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</si>
  <si>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</si>
  <si>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</si>
  <si>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</si>
  <si>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</si>
  <si>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</si>
  <si>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</si>
  <si>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</si>
  <si>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</si>
  <si>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</si>
  <si>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</si>
  <si>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</si>
  <si>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</si>
  <si>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</si>
  <si>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</si>
  <si>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</si>
  <si>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</si>
  <si>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</si>
  <si>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</si>
  <si>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</si>
  <si>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</si>
  <si>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</si>
  <si>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</si>
  <si>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</si>
  <si>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</si>
  <si>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</si>
  <si>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</si>
  <si>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</si>
  <si>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</si>
  <si>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</si>
  <si>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</si>
  <si>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</si>
  <si>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</si>
  <si>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</si>
  <si>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</si>
  <si>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</si>
  <si>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</si>
  <si>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</si>
  <si>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</si>
  <si>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</si>
  <si>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</si>
  <si>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</si>
  <si>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</si>
  <si>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</si>
  <si>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</si>
  <si>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</si>
  <si>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</si>
  <si>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</si>
  <si>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</si>
  <si>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</si>
  <si>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</si>
  <si>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</si>
  <si>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</si>
  <si>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</si>
  <si>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</si>
  <si>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</si>
  <si>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</si>
  <si>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</si>
  <si>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</si>
  <si>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</si>
  <si>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</si>
  <si>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</si>
  <si>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</si>
  <si>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</si>
  <si>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</si>
  <si>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</si>
  <si>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</si>
  <si>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</si>
  <si>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</si>
  <si>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</si>
  <si>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</si>
  <si>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</si>
  <si>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</si>
  <si>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</si>
  <si>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</si>
  <si>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</si>
  <si>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</si>
  <si>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</si>
  <si>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</si>
  <si>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</si>
  <si>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</si>
  <si>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</si>
  <si>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</si>
  <si>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</si>
  <si>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</si>
  <si>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</si>
  <si>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</si>
  <si>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</si>
  <si>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</si>
  <si>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</si>
  <si>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</si>
  <si>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</si>
  <si>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</si>
  <si>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</si>
  <si>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</si>
  <si>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</si>
  <si>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</si>
  <si>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</si>
  <si>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</si>
  <si>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</si>
  <si>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</si>
  <si>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</si>
  <si>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</si>
  <si>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</si>
  <si>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</si>
  <si>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</si>
  <si>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</si>
  <si>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</si>
  <si>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</si>
  <si>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</si>
  <si>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</si>
  <si>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</si>
  <si>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</si>
  <si>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</si>
  <si>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</si>
  <si>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</si>
  <si>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</si>
  <si>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</si>
  <si>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</si>
  <si>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</si>
  <si>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</si>
  <si>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</si>
  <si>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</si>
  <si>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</si>
  <si>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</si>
  <si>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</si>
  <si>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</si>
  <si>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</si>
  <si>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</si>
  <si>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</si>
  <si>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</si>
  <si>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</si>
  <si>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</si>
  <si>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</si>
  <si>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</si>
  <si>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</si>
  <si>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</si>
  <si>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</si>
  <si>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</si>
  <si>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</si>
  <si>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</si>
  <si>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</si>
  <si>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</si>
  <si>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</si>
  <si>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</si>
  <si>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</si>
  <si>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</si>
  <si>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</si>
  <si>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</si>
  <si>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</si>
  <si>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4"/>
  </si>
  <si>
    <t>（１）資産項目の明細</t>
    <rPh sb="3" eb="5">
      <t>シサン</t>
    </rPh>
    <rPh sb="5" eb="7">
      <t>コウモク</t>
    </rPh>
    <rPh sb="8" eb="10">
      <t>メイサイ</t>
    </rPh>
    <phoneticPr fontId="4"/>
  </si>
  <si>
    <t>科目</t>
    <rPh sb="0" eb="2">
      <t>カモク</t>
    </rPh>
    <phoneticPr fontId="4"/>
  </si>
  <si>
    <t>附属明細書金額</t>
    <rPh sb="0" eb="5">
      <t>フゾクメイサイショ</t>
    </rPh>
    <rPh sb="5" eb="7">
      <t>キンガク</t>
    </rPh>
    <phoneticPr fontId="4"/>
  </si>
  <si>
    <t>財務諸表金額</t>
    <rPh sb="0" eb="4">
      <t>ザイムショヒョウ</t>
    </rPh>
    <rPh sb="4" eb="6">
      <t>キンガク</t>
    </rPh>
    <phoneticPr fontId="4"/>
  </si>
  <si>
    <t>チェック</t>
    <phoneticPr fontId="4"/>
  </si>
  <si>
    <t>明細書名称</t>
    <rPh sb="0" eb="3">
      <t>メイサイショ</t>
    </rPh>
    <rPh sb="3" eb="5">
      <t>メイショウ</t>
    </rPh>
    <phoneticPr fontId="4"/>
  </si>
  <si>
    <t>③</t>
    <phoneticPr fontId="4"/>
  </si>
  <si>
    <t>出資金</t>
    <rPh sb="0" eb="3">
      <t>シュッシキン</t>
    </rPh>
    <phoneticPr fontId="4"/>
  </si>
  <si>
    <t>①</t>
    <phoneticPr fontId="4"/>
  </si>
  <si>
    <t>②</t>
    <phoneticPr fontId="4"/>
  </si>
  <si>
    <t>④</t>
    <phoneticPr fontId="4"/>
  </si>
  <si>
    <t>⑤</t>
    <phoneticPr fontId="4"/>
  </si>
  <si>
    <t>有形固定資産の明細</t>
    <rPh sb="0" eb="6">
      <t>ユウケイコテイシサン</t>
    </rPh>
    <rPh sb="7" eb="9">
      <t>メイサイ</t>
    </rPh>
    <phoneticPr fontId="4"/>
  </si>
  <si>
    <t>有形固定資産の行政目的別明細</t>
    <rPh sb="0" eb="6">
      <t>ユウケイコテイシサン</t>
    </rPh>
    <rPh sb="7" eb="9">
      <t>ギョウセイ</t>
    </rPh>
    <rPh sb="9" eb="11">
      <t>モクテキ</t>
    </rPh>
    <rPh sb="11" eb="12">
      <t>ベツ</t>
    </rPh>
    <rPh sb="12" eb="14">
      <t>メイサイ</t>
    </rPh>
    <phoneticPr fontId="4"/>
  </si>
  <si>
    <t>投資及び出資金の明細</t>
    <phoneticPr fontId="4"/>
  </si>
  <si>
    <t>財政調整基金</t>
    <rPh sb="0" eb="6">
      <t>ザイセイチョウセイキキン</t>
    </rPh>
    <phoneticPr fontId="4"/>
  </si>
  <si>
    <t>減債基金</t>
    <rPh sb="0" eb="4">
      <t>ゲンサイキキン</t>
    </rPh>
    <phoneticPr fontId="4"/>
  </si>
  <si>
    <t>その他</t>
    <rPh sb="2" eb="3">
      <t>タ</t>
    </rPh>
    <phoneticPr fontId="4"/>
  </si>
  <si>
    <t>貸付金の明細</t>
    <rPh sb="0" eb="2">
      <t>カシツケ</t>
    </rPh>
    <rPh sb="2" eb="3">
      <t>キン</t>
    </rPh>
    <rPh sb="4" eb="6">
      <t>メイサイ</t>
    </rPh>
    <phoneticPr fontId="4"/>
  </si>
  <si>
    <t>長期貸付金</t>
    <rPh sb="0" eb="5">
      <t>チョウキカシツケキン</t>
    </rPh>
    <phoneticPr fontId="4"/>
  </si>
  <si>
    <t>短期貸付金</t>
    <rPh sb="0" eb="5">
      <t>タンキカシツケキン</t>
    </rPh>
    <phoneticPr fontId="4"/>
  </si>
  <si>
    <t>⑥</t>
    <phoneticPr fontId="4"/>
  </si>
  <si>
    <t>未収金</t>
    <rPh sb="0" eb="3">
      <t>ミシュウキン</t>
    </rPh>
    <phoneticPr fontId="4"/>
  </si>
  <si>
    <t>⑦</t>
    <phoneticPr fontId="4"/>
  </si>
  <si>
    <t>長期延滞債権</t>
    <rPh sb="0" eb="6">
      <t>チョウキエンタイサイケン</t>
    </rPh>
    <phoneticPr fontId="4"/>
  </si>
  <si>
    <t>（２）負債項目の明細</t>
    <rPh sb="3" eb="5">
      <t>フサイ</t>
    </rPh>
    <rPh sb="5" eb="7">
      <t>コウモク</t>
    </rPh>
    <rPh sb="8" eb="10">
      <t>メイサイ</t>
    </rPh>
    <phoneticPr fontId="4"/>
  </si>
  <si>
    <t>ー</t>
  </si>
  <si>
    <t>ー</t>
    <phoneticPr fontId="4"/>
  </si>
  <si>
    <t>２．行政コスト計算書の内容に関する明細</t>
    <rPh sb="2" eb="4">
      <t>ギョウセイ</t>
    </rPh>
    <rPh sb="7" eb="10">
      <t>ケイサンショ</t>
    </rPh>
    <rPh sb="11" eb="13">
      <t>ナイヨウ</t>
    </rPh>
    <rPh sb="14" eb="15">
      <t>カン</t>
    </rPh>
    <rPh sb="17" eb="19">
      <t>メイサイ</t>
    </rPh>
    <phoneticPr fontId="4"/>
  </si>
  <si>
    <t>（１）補助金等の明細</t>
    <rPh sb="3" eb="6">
      <t>ホジョキン</t>
    </rPh>
    <rPh sb="6" eb="7">
      <t>トウ</t>
    </rPh>
    <rPh sb="8" eb="10">
      <t>メイサイ</t>
    </rPh>
    <phoneticPr fontId="4"/>
  </si>
  <si>
    <t>補助金等</t>
    <rPh sb="0" eb="3">
      <t>ホジョキン</t>
    </rPh>
    <rPh sb="3" eb="4">
      <t>トウ</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</si>
  <si>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</si>
  <si>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（１）財源の明細</t>
    <rPh sb="3" eb="5">
      <t>ザイゲン</t>
    </rPh>
    <rPh sb="6" eb="8">
      <t>メイサイ</t>
    </rPh>
    <phoneticPr fontId="4"/>
  </si>
  <si>
    <t>（２）財源情報の明細</t>
    <rPh sb="3" eb="5">
      <t>ザイゲン</t>
    </rPh>
    <rPh sb="5" eb="7">
      <t>ジョウホウ</t>
    </rPh>
    <rPh sb="8" eb="10">
      <t>メイサイ</t>
    </rPh>
    <phoneticPr fontId="4"/>
  </si>
  <si>
    <t>税収等</t>
    <rPh sb="0" eb="2">
      <t>ゼイシュウ</t>
    </rPh>
    <rPh sb="2" eb="3">
      <t>トウ</t>
    </rPh>
    <phoneticPr fontId="4"/>
  </si>
  <si>
    <t>国県等補助金</t>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</si>
  <si>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</si>
  <si>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（１）資金の明細</t>
    <rPh sb="3" eb="5">
      <t>シキン</t>
    </rPh>
    <rPh sb="6" eb="8">
      <t>メイサイ</t>
    </rPh>
    <phoneticPr fontId="4"/>
  </si>
  <si>
    <t>地方税</t>
    <rPh sb="0" eb="3">
      <t>チホウゼイ</t>
    </rPh>
    <phoneticPr fontId="4"/>
  </si>
  <si>
    <t>地方譲与税</t>
    <rPh sb="0" eb="2">
      <t>チホウ</t>
    </rPh>
    <rPh sb="2" eb="4">
      <t>ジョウヨ</t>
    </rPh>
    <rPh sb="4" eb="5">
      <t>ゼイ</t>
    </rPh>
    <phoneticPr fontId="4"/>
  </si>
  <si>
    <t>利子割交付金</t>
    <rPh sb="0" eb="2">
      <t>リシ</t>
    </rPh>
    <rPh sb="2" eb="3">
      <t>ワリ</t>
    </rPh>
    <rPh sb="3" eb="6">
      <t>コウフキン</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</si>
  <si>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</si>
  <si>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</si>
  <si>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地方消費税交付金</t>
    <rPh sb="0" eb="2">
      <t>チホウ</t>
    </rPh>
    <rPh sb="2" eb="5">
      <t>ショウヒゼイ</t>
    </rPh>
    <rPh sb="5" eb="8">
      <t>コウフキン</t>
    </rPh>
    <phoneticPr fontId="4"/>
  </si>
  <si>
    <t>自動車取得税交付金</t>
    <rPh sb="0" eb="3">
      <t>ジドウシャ</t>
    </rPh>
    <rPh sb="3" eb="5">
      <t>シュトク</t>
    </rPh>
    <rPh sb="5" eb="6">
      <t>ゼイ</t>
    </rPh>
    <rPh sb="6" eb="9">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</si>
  <si>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</si>
  <si>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</si>
  <si>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</si>
  <si>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国庫支出金</t>
    <rPh sb="0" eb="5">
      <t>コッコシシュツキン</t>
    </rPh>
    <phoneticPr fontId="4"/>
  </si>
  <si>
    <t>県支出金</t>
    <rPh sb="0" eb="4">
      <t>ケンシシュツキン</t>
    </rPh>
    <phoneticPr fontId="4"/>
  </si>
  <si>
    <t>(単位：円)</t>
    <rPh sb="4" eb="5">
      <t>エン</t>
    </rPh>
    <phoneticPr fontId="4"/>
  </si>
  <si>
    <t>貸付金の明細、長期延滞債権の明細の合計</t>
    <rPh sb="0" eb="2">
      <t>カシツケ</t>
    </rPh>
    <rPh sb="2" eb="3">
      <t>キン</t>
    </rPh>
    <rPh sb="4" eb="6">
      <t>メイサイ</t>
    </rPh>
    <rPh sb="17" eb="19">
      <t>ゴウケイ</t>
    </rPh>
    <phoneticPr fontId="4"/>
  </si>
  <si>
    <t>貸付金の明細、未収金の明細の合計</t>
    <rPh sb="0" eb="2">
      <t>カシツケ</t>
    </rPh>
    <rPh sb="2" eb="3">
      <t>キン</t>
    </rPh>
    <rPh sb="4" eb="6">
      <t>メイサイ</t>
    </rPh>
    <rPh sb="7" eb="10">
      <t>ミシュウキン</t>
    </rPh>
    <rPh sb="14" eb="16">
      <t>ゴウケイ</t>
    </rPh>
    <phoneticPr fontId="4"/>
  </si>
  <si>
    <t>徴収不能引当金（流動資産）</t>
    <rPh sb="8" eb="10">
      <t>リュウドウ</t>
    </rPh>
    <phoneticPr fontId="4"/>
  </si>
  <si>
    <t>資本的_x000D_補助金</t>
    <phoneticPr fontId="4"/>
  </si>
  <si>
    <t>経常的_x000D_補助金</t>
    <phoneticPr fontId="4"/>
  </si>
  <si>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</si>
  <si>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</si>
  <si>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</si>
  <si>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</si>
  <si>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</si>
  <si>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</si>
  <si>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</si>
  <si>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</si>
  <si>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</si>
  <si>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</si>
  <si>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</si>
  <si>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</si>
  <si>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</si>
  <si>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</si>
  <si>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</si>
  <si>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</si>
  <si>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</si>
  <si>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</si>
  <si>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</si>
  <si>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</si>
  <si>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</si>
  <si>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</si>
  <si>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</si>
  <si>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</si>
  <si>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</si>
  <si>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</si>
  <si>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</si>
  <si>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</si>
  <si>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4"/>
  </si>
  <si>
    <t>財源情報の明細</t>
  </si>
  <si>
    <t>内訳</t>
  </si>
  <si>
    <t>地方債等</t>
  </si>
  <si>
    <t>有形固定資産等の増加</t>
  </si>
  <si>
    <t>貸付金・基金等の増加</t>
  </si>
  <si>
    <t>特別会計繰入金</t>
    <rPh sb="0" eb="2">
      <t>トクベツ</t>
    </rPh>
    <rPh sb="2" eb="4">
      <t>カイケイ</t>
    </rPh>
    <rPh sb="4" eb="6">
      <t>クリイレ</t>
    </rPh>
    <rPh sb="6" eb="7">
      <t>キン</t>
    </rPh>
    <phoneticPr fontId="4"/>
  </si>
  <si>
    <t>現金預金</t>
    <rPh sb="0" eb="2">
      <t>ゲンキン</t>
    </rPh>
    <rPh sb="2" eb="4">
      <t>ヨキン</t>
    </rPh>
    <phoneticPr fontId="2"/>
  </si>
  <si>
    <t>財源内訳チェック</t>
    <rPh sb="0" eb="2">
      <t>ザイゲン</t>
    </rPh>
    <rPh sb="2" eb="4">
      <t>ウチワケ</t>
    </rPh>
    <phoneticPr fontId="4"/>
  </si>
  <si>
    <t>BS</t>
    <phoneticPr fontId="4"/>
  </si>
  <si>
    <t>NW</t>
    <phoneticPr fontId="4"/>
  </si>
  <si>
    <t>固定資産等形成分</t>
    <rPh sb="0" eb="8">
      <t>コテイシサントウケイセイブン</t>
    </rPh>
    <phoneticPr fontId="4"/>
  </si>
  <si>
    <t>余剰分（不足分）</t>
    <rPh sb="0" eb="3">
      <t>ヨジョウブン</t>
    </rPh>
    <rPh sb="4" eb="7">
      <t>フソクブン</t>
    </rPh>
    <phoneticPr fontId="4"/>
  </si>
  <si>
    <t>現金預金内訳チェック</t>
    <rPh sb="0" eb="4">
      <t>ゲンキンヨキン</t>
    </rPh>
    <rPh sb="4" eb="6">
      <t>ウチワケ</t>
    </rPh>
    <phoneticPr fontId="4"/>
  </si>
  <si>
    <t>現金預金</t>
    <phoneticPr fontId="4"/>
  </si>
  <si>
    <t>CF</t>
    <phoneticPr fontId="4"/>
  </si>
  <si>
    <t>税収等（NW税収等－CF財務活動支出）</t>
    <rPh sb="0" eb="3">
      <t>ゼイシュウトウ</t>
    </rPh>
    <rPh sb="6" eb="9">
      <t>ゼイシュウトウ</t>
    </rPh>
    <rPh sb="12" eb="14">
      <t>ザイム</t>
    </rPh>
    <rPh sb="14" eb="16">
      <t>カツドウ</t>
    </rPh>
    <rPh sb="16" eb="18">
      <t>シシュツ</t>
    </rPh>
    <phoneticPr fontId="4"/>
  </si>
  <si>
    <t>市場価格のないもののうち連結対象団体に対するもの</t>
    <phoneticPr fontId="4"/>
  </si>
  <si>
    <t>資本的補助金</t>
    <rPh sb="0" eb="3">
      <t>シホンテキ</t>
    </rPh>
    <phoneticPr fontId="4"/>
  </si>
  <si>
    <t>純行政コスト</t>
    <phoneticPr fontId="4"/>
  </si>
  <si>
    <t>有形固定資産等の増加</t>
    <phoneticPr fontId="4"/>
  </si>
  <si>
    <t>税収等</t>
    <phoneticPr fontId="4"/>
  </si>
  <si>
    <t>財源の明細</t>
    <phoneticPr fontId="4"/>
  </si>
  <si>
    <t>一般会計等相殺</t>
    <rPh sb="0" eb="5">
      <t>イッパンカイケイトウ</t>
    </rPh>
    <rPh sb="5" eb="7">
      <t>ソウサイ</t>
    </rPh>
    <phoneticPr fontId="4"/>
  </si>
  <si>
    <t>一般会計等（単純合算）</t>
    <rPh sb="0" eb="2">
      <t>イッパン</t>
    </rPh>
    <rPh sb="2" eb="4">
      <t>カイケイ</t>
    </rPh>
    <rPh sb="4" eb="5">
      <t>トウ</t>
    </rPh>
    <rPh sb="6" eb="8">
      <t>タンジュン</t>
    </rPh>
    <rPh sb="8" eb="10">
      <t>ガッサン</t>
    </rPh>
    <phoneticPr fontId="4"/>
  </si>
  <si>
    <t>一般会計等</t>
    <rPh sb="0" eb="5">
      <t>イッパンカイケイトウ</t>
    </rPh>
    <phoneticPr fontId="4"/>
  </si>
  <si>
    <t>自治体名：津島市</t>
  </si>
  <si>
    <t>名古屋西流通センター（株）</t>
    <rPh sb="0" eb="3">
      <t>ナゴヤ</t>
    </rPh>
    <rPh sb="3" eb="4">
      <t>ニシ</t>
    </rPh>
    <rPh sb="4" eb="6">
      <t>リュウツウ</t>
    </rPh>
    <rPh sb="10" eb="13">
      <t>カブ</t>
    </rPh>
    <phoneticPr fontId="7"/>
  </si>
  <si>
    <t>西尾張シーエーティービー（株）</t>
    <rPh sb="0" eb="1">
      <t>ニシ</t>
    </rPh>
    <rPh sb="1" eb="3">
      <t>オワリ</t>
    </rPh>
    <rPh sb="12" eb="15">
      <t>カブ</t>
    </rPh>
    <phoneticPr fontId="7"/>
  </si>
  <si>
    <t>名古屋西部ソイルリサイクル（株）</t>
    <rPh sb="0" eb="3">
      <t>ナゴヤ</t>
    </rPh>
    <rPh sb="3" eb="5">
      <t>セイブ</t>
    </rPh>
    <rPh sb="13" eb="16">
      <t>カブ</t>
    </rPh>
    <phoneticPr fontId="7"/>
  </si>
  <si>
    <t>（公財）一宮地場産業ファッションデザインセンター出捐金</t>
    <rPh sb="1" eb="2">
      <t>コウ</t>
    </rPh>
    <rPh sb="2" eb="3">
      <t>ザイ</t>
    </rPh>
    <rPh sb="4" eb="6">
      <t>イチノミヤ</t>
    </rPh>
    <rPh sb="6" eb="8">
      <t>ジバ</t>
    </rPh>
    <rPh sb="8" eb="10">
      <t>サンギョウ</t>
    </rPh>
    <phoneticPr fontId="7"/>
  </si>
  <si>
    <t>愛知県信用保証協会</t>
    <rPh sb="0" eb="3">
      <t>アイチケン</t>
    </rPh>
    <rPh sb="3" eb="5">
      <t>シンヨウ</t>
    </rPh>
    <rPh sb="5" eb="7">
      <t>ホショウ</t>
    </rPh>
    <rPh sb="7" eb="9">
      <t>キョウカイ</t>
    </rPh>
    <phoneticPr fontId="7"/>
  </si>
  <si>
    <t>神島田祖父母の家温泉加入金</t>
    <rPh sb="0" eb="1">
      <t>カミ</t>
    </rPh>
    <rPh sb="1" eb="3">
      <t>シマダ</t>
    </rPh>
    <rPh sb="3" eb="6">
      <t>ソフボ</t>
    </rPh>
    <rPh sb="7" eb="8">
      <t>イエ</t>
    </rPh>
    <rPh sb="8" eb="10">
      <t>オンセン</t>
    </rPh>
    <rPh sb="10" eb="13">
      <t>カニュウキン</t>
    </rPh>
    <phoneticPr fontId="7"/>
  </si>
  <si>
    <t>（公財）愛知県国際交流協会出捐金</t>
    <rPh sb="1" eb="2">
      <t>コウ</t>
    </rPh>
    <rPh sb="2" eb="3">
      <t>ザイ</t>
    </rPh>
    <rPh sb="4" eb="7">
      <t>アイチケン</t>
    </rPh>
    <rPh sb="7" eb="9">
      <t>コクサイ</t>
    </rPh>
    <rPh sb="9" eb="11">
      <t>コウリュウ</t>
    </rPh>
    <rPh sb="11" eb="13">
      <t>キョウカイ</t>
    </rPh>
    <rPh sb="13" eb="15">
      <t>シュツエン</t>
    </rPh>
    <rPh sb="15" eb="16">
      <t>キン</t>
    </rPh>
    <phoneticPr fontId="7"/>
  </si>
  <si>
    <t>（一財）地域活性化センター基本財産出捐金</t>
    <rPh sb="1" eb="2">
      <t>イチ</t>
    </rPh>
    <rPh sb="2" eb="3">
      <t>ザイ</t>
    </rPh>
    <rPh sb="4" eb="6">
      <t>チイキ</t>
    </rPh>
    <rPh sb="6" eb="9">
      <t>カッセイカ</t>
    </rPh>
    <rPh sb="13" eb="15">
      <t>キホン</t>
    </rPh>
    <rPh sb="15" eb="17">
      <t>ザイサン</t>
    </rPh>
    <phoneticPr fontId="7"/>
  </si>
  <si>
    <t>（公財）愛知県体育協会出捐金</t>
    <rPh sb="4" eb="7">
      <t>アイチケン</t>
    </rPh>
    <rPh sb="7" eb="9">
      <t>タイイク</t>
    </rPh>
    <rPh sb="9" eb="11">
      <t>キョウカイ</t>
    </rPh>
    <phoneticPr fontId="7"/>
  </si>
  <si>
    <t>（公財）暴力追放愛知県民会議出捐金</t>
    <rPh sb="4" eb="6">
      <t>ボウリョク</t>
    </rPh>
    <rPh sb="6" eb="8">
      <t>ツイホウ</t>
    </rPh>
    <rPh sb="8" eb="10">
      <t>アイチ</t>
    </rPh>
    <rPh sb="10" eb="12">
      <t>ケンミン</t>
    </rPh>
    <rPh sb="12" eb="14">
      <t>カイギ</t>
    </rPh>
    <phoneticPr fontId="6"/>
  </si>
  <si>
    <t>（公財）魚アラ処理公社出捐金</t>
    <rPh sb="4" eb="5">
      <t>サカナ</t>
    </rPh>
    <rPh sb="7" eb="9">
      <t>ショリ</t>
    </rPh>
    <rPh sb="9" eb="11">
      <t>コウシャ</t>
    </rPh>
    <phoneticPr fontId="7"/>
  </si>
  <si>
    <t>地方公共団体金融機構</t>
    <rPh sb="0" eb="2">
      <t>チホウ</t>
    </rPh>
    <rPh sb="2" eb="4">
      <t>コウキョウ</t>
    </rPh>
    <rPh sb="4" eb="6">
      <t>ダンタイ</t>
    </rPh>
    <rPh sb="6" eb="8">
      <t>キンユウ</t>
    </rPh>
    <rPh sb="8" eb="10">
      <t>キコウ</t>
    </rPh>
    <phoneticPr fontId="7"/>
  </si>
  <si>
    <t>財政調整基金</t>
    <rPh sb="0" eb="2">
      <t>ザイセイ</t>
    </rPh>
    <rPh sb="2" eb="4">
      <t>チョウセイ</t>
    </rPh>
    <rPh sb="4" eb="6">
      <t>キキン</t>
    </rPh>
    <phoneticPr fontId="9"/>
  </si>
  <si>
    <t>減債基金</t>
    <rPh sb="0" eb="2">
      <t>ゲンサイ</t>
    </rPh>
    <rPh sb="2" eb="4">
      <t>キキン</t>
    </rPh>
    <phoneticPr fontId="9"/>
  </si>
  <si>
    <t>住宅新築資金貸付金（住宅新築資金）</t>
    <rPh sb="0" eb="2">
      <t>ジュウタク</t>
    </rPh>
    <rPh sb="2" eb="4">
      <t>シンチク</t>
    </rPh>
    <rPh sb="4" eb="6">
      <t>シキン</t>
    </rPh>
    <rPh sb="6" eb="8">
      <t>カシツケ</t>
    </rPh>
    <rPh sb="8" eb="9">
      <t>キン</t>
    </rPh>
    <rPh sb="10" eb="12">
      <t>ジュウタク</t>
    </rPh>
    <rPh sb="12" eb="14">
      <t>シンチク</t>
    </rPh>
    <rPh sb="14" eb="16">
      <t>シキン</t>
    </rPh>
    <phoneticPr fontId="4"/>
  </si>
  <si>
    <t>住宅新築資金貸付金（宅地取得資金）</t>
  </si>
  <si>
    <t>土地改良区工事費補助金</t>
  </si>
  <si>
    <t>県営事業負担金</t>
  </si>
  <si>
    <t>山車蔵修景整備事業補助金</t>
  </si>
  <si>
    <t>中之町祭礼委員会・津島山車保存会</t>
  </si>
  <si>
    <t>施設型等給付費</t>
  </si>
  <si>
    <t>幼稚園就園奨励費補助金</t>
  </si>
  <si>
    <t>社会福祉協議会補助金</t>
  </si>
  <si>
    <t>分担金及び負担金</t>
    <rPh sb="0" eb="3">
      <t>ブンタンキン</t>
    </rPh>
    <rPh sb="3" eb="4">
      <t>オヨ</t>
    </rPh>
    <rPh sb="5" eb="8">
      <t>フタンキン</t>
    </rPh>
    <phoneticPr fontId="4"/>
  </si>
  <si>
    <t>寄附金</t>
    <rPh sb="0" eb="3">
      <t>キフキン</t>
    </rPh>
    <phoneticPr fontId="4"/>
  </si>
  <si>
    <t>住宅新築資金等貸付事業特別会計</t>
    <phoneticPr fontId="4"/>
  </si>
  <si>
    <t>コミュニティ・プラント事業特別会計</t>
    <rPh sb="11" eb="13">
      <t>ジギョウ</t>
    </rPh>
    <rPh sb="13" eb="15">
      <t>トクベツ</t>
    </rPh>
    <rPh sb="15" eb="17">
      <t>カイケイ</t>
    </rPh>
    <phoneticPr fontId="4"/>
  </si>
  <si>
    <t>一般会計繰入金</t>
    <rPh sb="0" eb="2">
      <t>イッパン</t>
    </rPh>
    <rPh sb="2" eb="4">
      <t>カイケイ</t>
    </rPh>
    <rPh sb="4" eb="6">
      <t>クリイレ</t>
    </rPh>
    <rPh sb="6" eb="7">
      <t>キン</t>
    </rPh>
    <phoneticPr fontId="4"/>
  </si>
  <si>
    <t>一般会計／市民税（個人）</t>
  </si>
  <si>
    <t>一般会計／市民税（法人）</t>
  </si>
  <si>
    <t>一般会計／固定資産税</t>
  </si>
  <si>
    <t>一般会計／軽自動車税</t>
  </si>
  <si>
    <t>一般会計／都市計画税</t>
  </si>
  <si>
    <t>一般会計／分担金及び負担金</t>
  </si>
  <si>
    <t>一般会計／使用料及び手数料</t>
  </si>
  <si>
    <t>一般会計／諸収入(雑入）</t>
  </si>
  <si>
    <t>コミュニティ・プラント事業特別会計／使用料及び手数料</t>
  </si>
  <si>
    <t>国民健康保険特別会計／国民健康保険税</t>
  </si>
  <si>
    <t>介護保険特別会計／介護保険料</t>
    <rPh sb="9" eb="11">
      <t>カイゴ</t>
    </rPh>
    <rPh sb="11" eb="14">
      <t>ホケンリョウ</t>
    </rPh>
    <phoneticPr fontId="10"/>
  </si>
  <si>
    <t>後期高齢者医療特別会計／後期高齢者医療保険料</t>
    <rPh sb="12" eb="19">
      <t>コウキコウレイシャイリョウ</t>
    </rPh>
    <rPh sb="19" eb="22">
      <t>ホケンリョウ</t>
    </rPh>
    <phoneticPr fontId="10"/>
  </si>
  <si>
    <t>津島市民病院事業会計未収金</t>
    <rPh sb="0" eb="2">
      <t>ツシマ</t>
    </rPh>
    <rPh sb="2" eb="4">
      <t>シミン</t>
    </rPh>
    <rPh sb="4" eb="6">
      <t>ビョウイン</t>
    </rPh>
    <rPh sb="6" eb="8">
      <t>ジギョウ</t>
    </rPh>
    <rPh sb="8" eb="10">
      <t>カイケイ</t>
    </rPh>
    <rPh sb="10" eb="13">
      <t>ミシュウキン</t>
    </rPh>
    <phoneticPr fontId="4"/>
  </si>
  <si>
    <t>下水道事業会計未収金</t>
    <rPh sb="0" eb="3">
      <t>ゲスイドウ</t>
    </rPh>
    <rPh sb="3" eb="5">
      <t>ジギョウ</t>
    </rPh>
    <rPh sb="5" eb="7">
      <t>カイケイ</t>
    </rPh>
    <rPh sb="7" eb="10">
      <t>ミシュウキン</t>
    </rPh>
    <phoneticPr fontId="4"/>
  </si>
  <si>
    <t>水道事業会計未収金</t>
    <rPh sb="0" eb="2">
      <t>スイドウ</t>
    </rPh>
    <rPh sb="2" eb="4">
      <t>ジギョウ</t>
    </rPh>
    <rPh sb="4" eb="6">
      <t>カイケイ</t>
    </rPh>
    <rPh sb="6" eb="9">
      <t>ミシュウキン</t>
    </rPh>
    <phoneticPr fontId="4"/>
  </si>
  <si>
    <t>利率見直し方式（借入れ後半年ごとに利率の見直しを行うもの）／一般会計</t>
    <rPh sb="12" eb="13">
      <t>ハン</t>
    </rPh>
    <rPh sb="30" eb="32">
      <t>イッパン</t>
    </rPh>
    <rPh sb="32" eb="34">
      <t>カイケイ</t>
    </rPh>
    <phoneticPr fontId="8"/>
  </si>
  <si>
    <t>利率見直し方式（借入れ後５年ごとに利率の見直しを行うもの）／一般会計</t>
    <phoneticPr fontId="4"/>
  </si>
  <si>
    <t>利率見直し方式（借入れ後10年ごとに利率の見直しを行うもの）／一般会計</t>
    <phoneticPr fontId="4"/>
  </si>
  <si>
    <t>利率見直し方式（借入れ後５年ごとに利率の見直しを行うもの）／津島市民病院事業会計</t>
    <rPh sb="30" eb="32">
      <t>ツシマ</t>
    </rPh>
    <rPh sb="32" eb="34">
      <t>シミン</t>
    </rPh>
    <rPh sb="34" eb="36">
      <t>ビョウイン</t>
    </rPh>
    <rPh sb="36" eb="38">
      <t>ジギョウ</t>
    </rPh>
    <rPh sb="38" eb="40">
      <t>カイケイ</t>
    </rPh>
    <phoneticPr fontId="4"/>
  </si>
  <si>
    <t>利率見直し方式（借入れ後５年ごとに利率の見直しを行うもの）／水道事業会計</t>
    <rPh sb="30" eb="32">
      <t>スイドウ</t>
    </rPh>
    <rPh sb="32" eb="34">
      <t>ジギョウ</t>
    </rPh>
    <rPh sb="34" eb="36">
      <t>カイケイ</t>
    </rPh>
    <phoneticPr fontId="4"/>
  </si>
  <si>
    <t>利率見直し方式（借入れ後半年ごとに利率の見直しを行うもの）／下水道事業会計</t>
    <rPh sb="12" eb="13">
      <t>ハン</t>
    </rPh>
    <rPh sb="30" eb="33">
      <t>ゲスイドウ</t>
    </rPh>
    <rPh sb="33" eb="35">
      <t>ジギョウ</t>
    </rPh>
    <rPh sb="35" eb="37">
      <t>カイケイ</t>
    </rPh>
    <phoneticPr fontId="8"/>
  </si>
  <si>
    <t>利率見直し方式（借入れ後５年ごとに利率の見直しを行うもの）／下水道事業会計</t>
    <phoneticPr fontId="4"/>
  </si>
  <si>
    <t>利率見直し方式（借入れ後10年ごとに利率の見直しを行うもの）／下水道事業会計</t>
    <phoneticPr fontId="4"/>
  </si>
  <si>
    <t>社会保険診療報酬支払基金</t>
  </si>
  <si>
    <t>保険料等負担金</t>
  </si>
  <si>
    <t>愛知県後期高齢者医療広域連合　</t>
  </si>
  <si>
    <t>広域連合事務費負担金</t>
  </si>
  <si>
    <t>国民健康保険特別会計</t>
  </si>
  <si>
    <t>国民健康保険税</t>
    <rPh sb="0" eb="2">
      <t>コクミン</t>
    </rPh>
    <rPh sb="2" eb="4">
      <t>ケンコウ</t>
    </rPh>
    <rPh sb="4" eb="6">
      <t>ホケン</t>
    </rPh>
    <rPh sb="6" eb="7">
      <t>ゼイ</t>
    </rPh>
    <phoneticPr fontId="4"/>
  </si>
  <si>
    <t>介護保険特別会計</t>
    <rPh sb="0" eb="2">
      <t>カイゴ</t>
    </rPh>
    <rPh sb="2" eb="4">
      <t>ホケン</t>
    </rPh>
    <rPh sb="4" eb="6">
      <t>トクベツ</t>
    </rPh>
    <rPh sb="6" eb="8">
      <t>カイケイ</t>
    </rPh>
    <phoneticPr fontId="4"/>
  </si>
  <si>
    <t>介護保険料</t>
    <rPh sb="0" eb="2">
      <t>カイゴ</t>
    </rPh>
    <rPh sb="2" eb="5">
      <t>ホケンリョウ</t>
    </rPh>
    <phoneticPr fontId="4"/>
  </si>
  <si>
    <t>支払基金交付金</t>
    <rPh sb="0" eb="2">
      <t>シハライ</t>
    </rPh>
    <rPh sb="2" eb="4">
      <t>キキン</t>
    </rPh>
    <rPh sb="4" eb="7">
      <t>コウフキン</t>
    </rPh>
    <phoneticPr fontId="4"/>
  </si>
  <si>
    <t>後期高齢者医療特別会計</t>
    <rPh sb="0" eb="2">
      <t>コウキ</t>
    </rPh>
    <rPh sb="2" eb="5">
      <t>コウレイシャ</t>
    </rPh>
    <rPh sb="5" eb="7">
      <t>イリョウ</t>
    </rPh>
    <rPh sb="7" eb="9">
      <t>トクベツ</t>
    </rPh>
    <rPh sb="9" eb="11">
      <t>カイケイ</t>
    </rPh>
    <phoneticPr fontId="4"/>
  </si>
  <si>
    <t>後期高齢者医療保険料</t>
    <rPh sb="0" eb="2">
      <t>コウキ</t>
    </rPh>
    <rPh sb="2" eb="5">
      <t>コウレイシャ</t>
    </rPh>
    <rPh sb="5" eb="7">
      <t>イリョウ</t>
    </rPh>
    <rPh sb="7" eb="10">
      <t>ホケンリョウ</t>
    </rPh>
    <phoneticPr fontId="4"/>
  </si>
  <si>
    <t>下水道事業会計</t>
    <rPh sb="0" eb="3">
      <t>ゲスイドウ</t>
    </rPh>
    <rPh sb="3" eb="5">
      <t>ジギョウ</t>
    </rPh>
    <rPh sb="5" eb="7">
      <t>カイケイ</t>
    </rPh>
    <phoneticPr fontId="4"/>
  </si>
  <si>
    <t>水道事業会計</t>
    <rPh sb="0" eb="2">
      <t>スイドウ</t>
    </rPh>
    <rPh sb="2" eb="4">
      <t>ジギョウ</t>
    </rPh>
    <rPh sb="4" eb="6">
      <t>カイケイ</t>
    </rPh>
    <phoneticPr fontId="4"/>
  </si>
  <si>
    <t>全体会計（単純合算）</t>
    <rPh sb="0" eb="2">
      <t>ゼンタイ</t>
    </rPh>
    <rPh sb="2" eb="4">
      <t>カイケイ</t>
    </rPh>
    <rPh sb="5" eb="7">
      <t>タンジュン</t>
    </rPh>
    <rPh sb="7" eb="9">
      <t>ガッサン</t>
    </rPh>
    <phoneticPr fontId="4"/>
  </si>
  <si>
    <t>相殺消去</t>
    <rPh sb="0" eb="2">
      <t>ソウサイ</t>
    </rPh>
    <rPh sb="2" eb="4">
      <t>ショウキョ</t>
    </rPh>
    <phoneticPr fontId="4"/>
  </si>
  <si>
    <t>全体会計</t>
    <rPh sb="0" eb="2">
      <t>ゼンタイ</t>
    </rPh>
    <rPh sb="2" eb="4">
      <t>カイケイ</t>
    </rPh>
    <phoneticPr fontId="4"/>
  </si>
  <si>
    <t>津島市民病院事業会計</t>
    <rPh sb="0" eb="4">
      <t>ツシマシミン</t>
    </rPh>
    <rPh sb="4" eb="6">
      <t>ビョウイン</t>
    </rPh>
    <rPh sb="6" eb="8">
      <t>ジギョウ</t>
    </rPh>
    <rPh sb="8" eb="10">
      <t>カイケイ</t>
    </rPh>
    <phoneticPr fontId="4"/>
  </si>
  <si>
    <t>他会計繰入金</t>
    <rPh sb="0" eb="1">
      <t>タ</t>
    </rPh>
    <rPh sb="1" eb="3">
      <t>カイケイ</t>
    </rPh>
    <rPh sb="3" eb="6">
      <t>クリイレキン</t>
    </rPh>
    <phoneticPr fontId="4"/>
  </si>
  <si>
    <t>負担金交付金</t>
    <rPh sb="0" eb="3">
      <t>フタンキン</t>
    </rPh>
    <rPh sb="3" eb="6">
      <t>コウフキン</t>
    </rPh>
    <phoneticPr fontId="4"/>
  </si>
  <si>
    <t>他会計補助金</t>
    <rPh sb="0" eb="1">
      <t>タ</t>
    </rPh>
    <rPh sb="1" eb="3">
      <t>カイケイ</t>
    </rPh>
    <rPh sb="3" eb="6">
      <t>ホジョキン</t>
    </rPh>
    <phoneticPr fontId="4"/>
  </si>
  <si>
    <t>他会計出資金</t>
    <rPh sb="0" eb="1">
      <t>タ</t>
    </rPh>
    <rPh sb="1" eb="3">
      <t>カイケイ</t>
    </rPh>
    <rPh sb="3" eb="6">
      <t>シュッシキン</t>
    </rPh>
    <phoneticPr fontId="4"/>
  </si>
  <si>
    <t>他会計負担金</t>
    <rPh sb="0" eb="1">
      <t>タ</t>
    </rPh>
    <rPh sb="1" eb="3">
      <t>カイケイ</t>
    </rPh>
    <rPh sb="3" eb="6">
      <t>フタンキン</t>
    </rPh>
    <phoneticPr fontId="4"/>
  </si>
  <si>
    <t>諸収入（うち他会計負担金等）</t>
    <rPh sb="0" eb="3">
      <t>ショシュウニュウ</t>
    </rPh>
    <rPh sb="6" eb="7">
      <t>タ</t>
    </rPh>
    <rPh sb="7" eb="9">
      <t>カイケイ</t>
    </rPh>
    <rPh sb="9" eb="12">
      <t>フタンキン</t>
    </rPh>
    <rPh sb="12" eb="13">
      <t>トウ</t>
    </rPh>
    <phoneticPr fontId="4"/>
  </si>
  <si>
    <t>諸収入（その他）</t>
    <rPh sb="0" eb="3">
      <t>ショシュウニュウ</t>
    </rPh>
    <rPh sb="6" eb="7">
      <t>タ</t>
    </rPh>
    <phoneticPr fontId="4"/>
  </si>
  <si>
    <t>会計：全体会計</t>
  </si>
  <si>
    <t>年度：平成30年度</t>
  </si>
  <si>
    <t>女性会館建設基金</t>
    <rPh sb="0" eb="2">
      <t>ジョセイ</t>
    </rPh>
    <rPh sb="2" eb="4">
      <t>カイカン</t>
    </rPh>
    <rPh sb="4" eb="6">
      <t>ケンセツ</t>
    </rPh>
    <rPh sb="6" eb="8">
      <t>キキン</t>
    </rPh>
    <phoneticPr fontId="10"/>
  </si>
  <si>
    <t>国際交流基金</t>
    <rPh sb="0" eb="2">
      <t>コクサイ</t>
    </rPh>
    <rPh sb="2" eb="4">
      <t>コウリュウ</t>
    </rPh>
    <rPh sb="4" eb="6">
      <t>キキン</t>
    </rPh>
    <phoneticPr fontId="10"/>
  </si>
  <si>
    <t>福祉基金</t>
    <rPh sb="0" eb="2">
      <t>フクシ</t>
    </rPh>
    <rPh sb="2" eb="4">
      <t>キキン</t>
    </rPh>
    <phoneticPr fontId="10"/>
  </si>
  <si>
    <t>物品調達基金</t>
    <rPh sb="0" eb="2">
      <t>ブッピン</t>
    </rPh>
    <rPh sb="2" eb="4">
      <t>チョウタツ</t>
    </rPh>
    <rPh sb="4" eb="6">
      <t>キキン</t>
    </rPh>
    <phoneticPr fontId="10"/>
  </si>
  <si>
    <t>美術館建設基金</t>
    <rPh sb="0" eb="3">
      <t>ビジュツカン</t>
    </rPh>
    <rPh sb="3" eb="5">
      <t>ケンセツ</t>
    </rPh>
    <rPh sb="5" eb="7">
      <t>キキン</t>
    </rPh>
    <phoneticPr fontId="10"/>
  </si>
  <si>
    <t>ふるさとつしま応援基金</t>
    <rPh sb="7" eb="9">
      <t>オウエン</t>
    </rPh>
    <rPh sb="9" eb="11">
      <t>キキン</t>
    </rPh>
    <phoneticPr fontId="10"/>
  </si>
  <si>
    <t>歴史・文化のまちづくり基金</t>
    <rPh sb="0" eb="2">
      <t>レキシ</t>
    </rPh>
    <rPh sb="3" eb="5">
      <t>ブンカ</t>
    </rPh>
    <rPh sb="11" eb="13">
      <t>キキン</t>
    </rPh>
    <phoneticPr fontId="10"/>
  </si>
  <si>
    <t>介護給付費準備基金</t>
    <rPh sb="0" eb="2">
      <t>カイゴ</t>
    </rPh>
    <rPh sb="2" eb="4">
      <t>キュウフ</t>
    </rPh>
    <rPh sb="4" eb="5">
      <t>ヒ</t>
    </rPh>
    <rPh sb="5" eb="7">
      <t>ジュンビ</t>
    </rPh>
    <rPh sb="7" eb="9">
      <t>キキン</t>
    </rPh>
    <phoneticPr fontId="10"/>
  </si>
  <si>
    <t>国民健康保険事業基金</t>
    <rPh sb="0" eb="2">
      <t>コクミン</t>
    </rPh>
    <rPh sb="2" eb="4">
      <t>ケンコウ</t>
    </rPh>
    <rPh sb="4" eb="6">
      <t>ホケン</t>
    </rPh>
    <rPh sb="6" eb="8">
      <t>ジギョウ</t>
    </rPh>
    <rPh sb="8" eb="10">
      <t>キキン</t>
    </rPh>
    <phoneticPr fontId="18"/>
  </si>
  <si>
    <t>住宅新築資金等貸付事業特別会計／住宅新築資金貸付金</t>
    <rPh sb="16" eb="18">
      <t>ジュウタク</t>
    </rPh>
    <rPh sb="18" eb="20">
      <t>シンチク</t>
    </rPh>
    <rPh sb="20" eb="22">
      <t>シキン</t>
    </rPh>
    <rPh sb="22" eb="24">
      <t>カシツケ</t>
    </rPh>
    <rPh sb="24" eb="25">
      <t>キン</t>
    </rPh>
    <phoneticPr fontId="4"/>
  </si>
  <si>
    <t>【その他】</t>
    <rPh sb="3" eb="4">
      <t>タ</t>
    </rPh>
    <phoneticPr fontId="18"/>
  </si>
  <si>
    <t>民間保育所等運営費補助金</t>
  </si>
  <si>
    <t>神島田保育所</t>
    <rPh sb="0" eb="2">
      <t>カミシマ</t>
    </rPh>
    <rPh sb="2" eb="3">
      <t>タ</t>
    </rPh>
    <rPh sb="3" eb="5">
      <t>ホイク</t>
    </rPh>
    <rPh sb="5" eb="6">
      <t>ジョ</t>
    </rPh>
    <phoneticPr fontId="10"/>
  </si>
  <si>
    <t>民間保育所の大規模改修に対する補助金</t>
    <rPh sb="0" eb="2">
      <t>ミンカン</t>
    </rPh>
    <rPh sb="2" eb="4">
      <t>ホイク</t>
    </rPh>
    <rPh sb="4" eb="5">
      <t>ジョ</t>
    </rPh>
    <rPh sb="6" eb="9">
      <t>ダイキボ</t>
    </rPh>
    <rPh sb="9" eb="11">
      <t>カイシュウ</t>
    </rPh>
    <rPh sb="12" eb="13">
      <t>タイ</t>
    </rPh>
    <rPh sb="15" eb="18">
      <t>ホジョキン</t>
    </rPh>
    <phoneticPr fontId="10"/>
  </si>
  <si>
    <t>山車蔵の建替えや、一部改修に対する補助</t>
    <rPh sb="0" eb="2">
      <t>ダシ</t>
    </rPh>
    <rPh sb="2" eb="3">
      <t>クラ</t>
    </rPh>
    <rPh sb="4" eb="5">
      <t>タ</t>
    </rPh>
    <rPh sb="5" eb="6">
      <t>カ</t>
    </rPh>
    <rPh sb="9" eb="11">
      <t>イチブ</t>
    </rPh>
    <rPh sb="11" eb="13">
      <t>カイシュウ</t>
    </rPh>
    <rPh sb="14" eb="15">
      <t>タイ</t>
    </rPh>
    <rPh sb="17" eb="19">
      <t>ホジョ</t>
    </rPh>
    <phoneticPr fontId="10"/>
  </si>
  <si>
    <t>愛知県</t>
    <rPh sb="0" eb="3">
      <t>アイチケン</t>
    </rPh>
    <phoneticPr fontId="9"/>
  </si>
  <si>
    <t>愛知県の実施する農地関係工事に対する負担金</t>
    <rPh sb="0" eb="3">
      <t>アイチケン</t>
    </rPh>
    <rPh sb="4" eb="6">
      <t>ジッシ</t>
    </rPh>
    <rPh sb="8" eb="10">
      <t>ノウチ</t>
    </rPh>
    <rPh sb="10" eb="12">
      <t>カンケイ</t>
    </rPh>
    <rPh sb="12" eb="14">
      <t>コウジ</t>
    </rPh>
    <rPh sb="15" eb="16">
      <t>タイ</t>
    </rPh>
    <rPh sb="18" eb="21">
      <t>フタンキン</t>
    </rPh>
    <phoneticPr fontId="9"/>
  </si>
  <si>
    <t>神守土地改良区</t>
    <rPh sb="0" eb="1">
      <t>カミ</t>
    </rPh>
    <rPh sb="1" eb="2">
      <t>モリ</t>
    </rPh>
    <rPh sb="2" eb="4">
      <t>トチ</t>
    </rPh>
    <rPh sb="4" eb="6">
      <t>カイリョウ</t>
    </rPh>
    <rPh sb="6" eb="7">
      <t>ク</t>
    </rPh>
    <phoneticPr fontId="9"/>
  </si>
  <si>
    <t>あぜ道・水路の改修</t>
    <rPh sb="2" eb="3">
      <t>ミチ</t>
    </rPh>
    <rPh sb="4" eb="6">
      <t>スイロ</t>
    </rPh>
    <rPh sb="7" eb="9">
      <t>カイシュウ</t>
    </rPh>
    <phoneticPr fontId="9"/>
  </si>
  <si>
    <t>民間木造・非木造耐震改修費等補助金</t>
  </si>
  <si>
    <t>市民</t>
    <rPh sb="0" eb="2">
      <t>シミン</t>
    </rPh>
    <phoneticPr fontId="10"/>
  </si>
  <si>
    <t>民家の耐震改修に対する補助金</t>
    <rPh sb="0" eb="2">
      <t>ミンカ</t>
    </rPh>
    <rPh sb="3" eb="5">
      <t>タイシン</t>
    </rPh>
    <rPh sb="5" eb="7">
      <t>カイシュウ</t>
    </rPh>
    <rPh sb="8" eb="9">
      <t>タイ</t>
    </rPh>
    <rPh sb="11" eb="14">
      <t>ホジョキン</t>
    </rPh>
    <phoneticPr fontId="10"/>
  </si>
  <si>
    <t>その他</t>
    <rPh sb="2" eb="3">
      <t>タ</t>
    </rPh>
    <phoneticPr fontId="10"/>
  </si>
  <si>
    <t>保育園・認定こども園・幼稚園</t>
    <rPh sb="0" eb="3">
      <t>ホイクエン</t>
    </rPh>
    <rPh sb="4" eb="6">
      <t>ニンテイ</t>
    </rPh>
    <rPh sb="9" eb="10">
      <t>エン</t>
    </rPh>
    <rPh sb="11" eb="14">
      <t>ヨウチエン</t>
    </rPh>
    <phoneticPr fontId="9"/>
  </si>
  <si>
    <t>子ども・子育て支援交付金新制度に基づく施設型給付</t>
    <rPh sb="0" eb="1">
      <t>コ</t>
    </rPh>
    <rPh sb="4" eb="6">
      <t>コソダ</t>
    </rPh>
    <rPh sb="7" eb="9">
      <t>シエン</t>
    </rPh>
    <rPh sb="9" eb="12">
      <t>コウフキン</t>
    </rPh>
    <rPh sb="12" eb="15">
      <t>シンセイド</t>
    </rPh>
    <rPh sb="16" eb="17">
      <t>モト</t>
    </rPh>
    <rPh sb="19" eb="22">
      <t>シセツガタ</t>
    </rPh>
    <rPh sb="22" eb="24">
      <t>キュウフ</t>
    </rPh>
    <phoneticPr fontId="9"/>
  </si>
  <si>
    <t>保護者</t>
    <rPh sb="0" eb="3">
      <t>ホゴシャ</t>
    </rPh>
    <phoneticPr fontId="9"/>
  </si>
  <si>
    <t>入園料・保育料の負担軽減</t>
    <rPh sb="0" eb="3">
      <t>ニュウエンリョウ</t>
    </rPh>
    <rPh sb="4" eb="7">
      <t>ホイクリョウ</t>
    </rPh>
    <rPh sb="8" eb="10">
      <t>フタン</t>
    </rPh>
    <rPh sb="10" eb="12">
      <t>ケイゲン</t>
    </rPh>
    <phoneticPr fontId="9"/>
  </si>
  <si>
    <t>社会福祉協議会</t>
    <rPh sb="0" eb="2">
      <t>シャカイ</t>
    </rPh>
    <rPh sb="2" eb="4">
      <t>フクシ</t>
    </rPh>
    <rPh sb="4" eb="7">
      <t>キョウギカイ</t>
    </rPh>
    <phoneticPr fontId="9"/>
  </si>
  <si>
    <t>協議会が行う事業への補助</t>
    <rPh sb="0" eb="3">
      <t>キョウギカイ</t>
    </rPh>
    <rPh sb="4" eb="5">
      <t>オコナ</t>
    </rPh>
    <rPh sb="6" eb="8">
      <t>ジギョウ</t>
    </rPh>
    <rPh sb="10" eb="12">
      <t>ホジョ</t>
    </rPh>
    <phoneticPr fontId="9"/>
  </si>
  <si>
    <t>保育所等</t>
    <rPh sb="0" eb="2">
      <t>ホイク</t>
    </rPh>
    <rPh sb="2" eb="3">
      <t>ジョ</t>
    </rPh>
    <rPh sb="3" eb="4">
      <t>トウ</t>
    </rPh>
    <phoneticPr fontId="9"/>
  </si>
  <si>
    <t>民間保育所の運営費に対する補助金</t>
    <rPh sb="0" eb="2">
      <t>ミンカン</t>
    </rPh>
    <rPh sb="2" eb="4">
      <t>ホイク</t>
    </rPh>
    <rPh sb="4" eb="5">
      <t>ジョ</t>
    </rPh>
    <rPh sb="6" eb="9">
      <t>ウンエイヒ</t>
    </rPh>
    <rPh sb="10" eb="11">
      <t>タイ</t>
    </rPh>
    <rPh sb="13" eb="16">
      <t>ホジョキン</t>
    </rPh>
    <phoneticPr fontId="10"/>
  </si>
  <si>
    <t>町内会等業務助成金</t>
  </si>
  <si>
    <t>町内会</t>
    <rPh sb="0" eb="2">
      <t>チョウナイ</t>
    </rPh>
    <rPh sb="2" eb="3">
      <t>カイ</t>
    </rPh>
    <phoneticPr fontId="10"/>
  </si>
  <si>
    <t>町内会に対する助成金</t>
    <rPh sb="0" eb="2">
      <t>チョウナイ</t>
    </rPh>
    <rPh sb="2" eb="3">
      <t>カイ</t>
    </rPh>
    <rPh sb="4" eb="5">
      <t>タイ</t>
    </rPh>
    <rPh sb="7" eb="10">
      <t>ジョセイキン</t>
    </rPh>
    <phoneticPr fontId="10"/>
  </si>
  <si>
    <t>一般被保険者医療給付費分</t>
  </si>
  <si>
    <t>市民・愛知県国民健康保険団体連合会</t>
    <rPh sb="0" eb="2">
      <t>シミン</t>
    </rPh>
    <rPh sb="3" eb="6">
      <t>アイチケン</t>
    </rPh>
    <rPh sb="6" eb="8">
      <t>コクミン</t>
    </rPh>
    <rPh sb="8" eb="10">
      <t>ケンコウ</t>
    </rPh>
    <rPh sb="10" eb="12">
      <t>ホケン</t>
    </rPh>
    <rPh sb="12" eb="14">
      <t>ダンタイ</t>
    </rPh>
    <rPh sb="14" eb="17">
      <t>レンゴウカイ</t>
    </rPh>
    <phoneticPr fontId="17"/>
  </si>
  <si>
    <t>医療給付費</t>
    <rPh sb="0" eb="2">
      <t>イリョウ</t>
    </rPh>
    <rPh sb="2" eb="4">
      <t>キュウフ</t>
    </rPh>
    <rPh sb="4" eb="5">
      <t>ヒ</t>
    </rPh>
    <phoneticPr fontId="18"/>
  </si>
  <si>
    <t>一般被保険者後期高齢者支援金等分</t>
  </si>
  <si>
    <t>高齢者支援金</t>
    <rPh sb="0" eb="3">
      <t>コウレイシャ</t>
    </rPh>
    <rPh sb="3" eb="5">
      <t>シエン</t>
    </rPh>
    <rPh sb="5" eb="6">
      <t>キン</t>
    </rPh>
    <phoneticPr fontId="18"/>
  </si>
  <si>
    <t>介護納付金分</t>
  </si>
  <si>
    <t>介護納付金</t>
    <rPh sb="0" eb="2">
      <t>カイゴ</t>
    </rPh>
    <rPh sb="2" eb="5">
      <t>ノウフキン</t>
    </rPh>
    <phoneticPr fontId="18"/>
  </si>
  <si>
    <t>高額介護サービス費負担金</t>
  </si>
  <si>
    <t>市民・愛知県国民健康保険団体連合会　</t>
  </si>
  <si>
    <t>在宅医療・介護連携推進事業負担金</t>
  </si>
  <si>
    <t>高額医療合算介護サービス費負担金</t>
  </si>
  <si>
    <t>療養給付費交付金</t>
    <rPh sb="0" eb="2">
      <t>リョウヨウ</t>
    </rPh>
    <rPh sb="2" eb="4">
      <t>キュウフ</t>
    </rPh>
    <rPh sb="4" eb="5">
      <t>ヒ</t>
    </rPh>
    <rPh sb="5" eb="8">
      <t>コウフキン</t>
    </rPh>
    <phoneticPr fontId="4"/>
  </si>
  <si>
    <t>補助金</t>
    <rPh sb="0" eb="3">
      <t>ホジョキン</t>
    </rPh>
    <phoneticPr fontId="4"/>
  </si>
  <si>
    <t>貸借対照表</t>
  </si>
  <si>
    <t>（平成31年3月31日現在）</t>
  </si>
  <si>
    <t>資金収支計算書</t>
  </si>
  <si>
    <t>自　平成30年4月1日</t>
  </si>
  <si>
    <t>至　平成31年3月31日</t>
  </si>
  <si>
    <t>純資産変動計算書</t>
  </si>
  <si>
    <t>行政コスト計算書</t>
  </si>
  <si>
    <t>地方債等</t>
    <phoneticPr fontId="4"/>
  </si>
  <si>
    <t xml:space="preserve"> １年内償還予定地方債等</t>
  </si>
  <si>
    <t>地方債等、 １年内償還予定地方債等</t>
    <phoneticPr fontId="4"/>
  </si>
  <si>
    <t>地方債等（CF地方債等収入と一致）</t>
    <rPh sb="11" eb="13">
      <t>シュウニュウ</t>
    </rPh>
    <rPh sb="14" eb="16">
      <t>イッチ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</si>
</sst>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quot;△ &quot;#,##0"/>
  </numFmts>
  <fonts count="27">
    <font>
      <sz val="11"/>
      <color theme="1"/>
      <name val="游ゴシック"/>
      <family val="2"/>
      <scheme val="minor"/>
    </font>
    <font>
      <sz val="11"/>
      <color theme="1"/>
      <name val="游ゴシック"/>
      <family val="2"/>
      <charset val="128"/>
      <scheme val="minor"/>
    </font>
    <font>
      <b/>
      <sz val="13"/>
      <color theme="3"/>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sz val="18"/>
      <color theme="3"/>
      <name val="游ゴシック Light"/>
      <family val="2"/>
      <charset val="128"/>
      <scheme val="major"/>
    </font>
    <font>
      <i/>
      <sz val="11"/>
      <color rgb="FF7F7F7F"/>
      <name val="游ゴシック"/>
      <family val="2"/>
      <charset val="128"/>
      <scheme val="minor"/>
    </font>
    <font>
      <sz val="11"/>
      <color theme="0"/>
      <name val="游ゴシック"/>
      <family val="2"/>
      <charset val="128"/>
      <scheme val="minor"/>
    </font>
    <font>
      <b/>
      <sz val="11"/>
      <color theme="1"/>
      <name val="游ゴシック"/>
      <family val="2"/>
      <charset val="128"/>
      <scheme val="minor"/>
    </font>
    <font>
      <sz val="10"/>
      <name val="ＭＳ Ｐゴシック"/>
      <family val="3"/>
      <charset val="128"/>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sz val="11"/>
      <color rgb="FF006100"/>
      <name val="游ゴシック"/>
      <family val="2"/>
      <charset val="128"/>
      <scheme val="minor"/>
    </font>
    <font>
      <sz val="11"/>
      <color rgb="FF9C0006"/>
      <name val="游ゴシック"/>
      <family val="2"/>
      <charset val="128"/>
      <scheme val="minor"/>
    </font>
    <font>
      <b/>
      <sz val="1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s>
  <cellStyleXfs count="5">
    <xf numFmtId="0" fontId="0" fillId="0" borderId="0"/>
    <xf numFmtId="9" fontId="6" fillId="0" borderId="0" applyFont="0" applyFill="0" applyBorder="0" applyAlignment="0" applyProtection="0">
      <alignment vertical="center"/>
    </xf>
    <xf numFmtId="0" fontId="6" fillId="0" borderId="0"/>
    <xf numFmtId="0" fontId="11" fillId="0" borderId="0"/>
    <xf numFmtId="38" fontId="1" fillId="0" borderId="0" applyFont="0" applyFill="0" applyBorder="0" applyAlignment="0" applyProtection="0">
      <alignment vertical="center"/>
    </xf>
  </cellStyleXfs>
  <cellXfs count="136">
    <xf numFmtId="0" fontId="0" fillId="0" borderId="0" xfId="0"/>
    <xf numFmtId="3" fontId="3" fillId="0" borderId="0" xfId="0" applyNumberFormat="1" applyFont="1"/>
    <xf numFmtId="0" fontId="0" fillId="0" borderId="1" xfId="0" applyBorder="1" applyAlignment="1">
      <alignment vertical="center"/>
    </xf>
    <xf numFmtId="0" fontId="5"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6" xfId="0" applyBorder="1" applyAlignment="1">
      <alignment horizontal="center" vertical="center"/>
    </xf>
    <xf numFmtId="38" fontId="0" fillId="0" borderId="0" xfId="0" applyNumberFormat="1"/>
    <xf numFmtId="0" fontId="13" fillId="0" borderId="0" xfId="0" applyFont="1" applyAlignment="1">
      <alignment horizontal="right" vertical="center"/>
    </xf>
    <xf numFmtId="0" fontId="15" fillId="0" borderId="0" xfId="0" applyFont="1" applyAlignment="1">
      <alignment horizontal="right" vertical="center"/>
    </xf>
    <xf numFmtId="0" fontId="12" fillId="0" borderId="10" xfId="0" applyFont="1" applyBorder="1"/>
    <xf numFmtId="0" fontId="0" fillId="3" borderId="1" xfId="0" applyFill="1" applyBorder="1" applyAlignment="1">
      <alignment horizontal="center" vertical="center"/>
    </xf>
    <xf numFmtId="3" fontId="20" fillId="0" borderId="0" xfId="0" applyNumberFormat="1" applyFont="1"/>
    <xf numFmtId="3" fontId="21" fillId="0" borderId="0" xfId="0" applyNumberFormat="1" applyFont="1"/>
    <xf numFmtId="3" fontId="21" fillId="0" borderId="0" xfId="0" applyNumberFormat="1" applyFont="1" applyAlignment="1">
      <alignment horizontal="right"/>
    </xf>
    <xf numFmtId="3" fontId="22" fillId="2" borderId="1" xfId="0" applyNumberFormat="1" applyFont="1" applyFill="1" applyBorder="1" applyAlignment="1">
      <alignment horizontal="center" vertical="center"/>
    </xf>
    <xf numFmtId="3" fontId="22" fillId="2" borderId="1" xfId="0" applyNumberFormat="1" applyFont="1" applyFill="1" applyBorder="1" applyAlignment="1">
      <alignment horizontal="center" vertical="center" wrapText="1"/>
    </xf>
    <xf numFmtId="3" fontId="20" fillId="0" borderId="1" xfId="0" applyNumberFormat="1" applyFont="1" applyBorder="1" applyAlignment="1">
      <alignment horizontal="left" vertical="center"/>
    </xf>
    <xf numFmtId="38" fontId="0" fillId="3" borderId="1" xfId="4" applyFont="1" applyFill="1" applyBorder="1" applyAlignment="1">
      <alignment horizontal="center" vertical="center"/>
    </xf>
    <xf numFmtId="38" fontId="0" fillId="0" borderId="1" xfId="4" applyFont="1" applyBorder="1">
      <alignment vertical="center"/>
    </xf>
    <xf numFmtId="3" fontId="0" fillId="0" borderId="1" xfId="4" applyNumberFormat="1" applyFont="1" applyBorder="1">
      <alignment vertical="center"/>
    </xf>
    <xf numFmtId="0" fontId="0" fillId="5" borderId="1" xfId="0" applyFill="1" applyBorder="1"/>
    <xf numFmtId="38" fontId="0" fillId="0" borderId="1" xfId="4" applyFont="1" applyBorder="1" applyAlignment="1">
      <alignment horizontal="center"/>
    </xf>
    <xf numFmtId="38" fontId="0" fillId="0" borderId="1" xfId="4" applyFont="1" applyBorder="1" applyAlignment="1"/>
    <xf numFmtId="0" fontId="0" fillId="0" borderId="3" xfId="0" applyBorder="1" applyAlignment="1">
      <alignment vertical="center"/>
    </xf>
    <xf numFmtId="38" fontId="0" fillId="0" borderId="0" xfId="4" applyFont="1" applyAlignment="1"/>
    <xf numFmtId="176" fontId="20" fillId="0" borderId="1" xfId="0" applyNumberFormat="1" applyFont="1" applyBorder="1" applyAlignment="1">
      <alignment horizontal="right" vertical="center"/>
    </xf>
    <xf numFmtId="0" fontId="12" fillId="0" borderId="0" xfId="0" applyFont="1"/>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16" fillId="0" borderId="9" xfId="0" applyFont="1" applyBorder="1" applyAlignment="1">
      <alignment horizontal="left" vertical="center"/>
    </xf>
    <xf numFmtId="3" fontId="16" fillId="0" borderId="9" xfId="0" applyNumberFormat="1" applyFont="1" applyBorder="1" applyAlignment="1">
      <alignment horizontal="right"/>
    </xf>
    <xf numFmtId="0" fontId="16" fillId="0" borderId="9" xfId="0" applyFont="1" applyBorder="1"/>
    <xf numFmtId="0" fontId="13" fillId="2" borderId="1" xfId="0" applyFont="1" applyFill="1" applyBorder="1" applyAlignment="1">
      <alignment horizontal="center" vertical="center"/>
    </xf>
    <xf numFmtId="3" fontId="24" fillId="0" borderId="0" xfId="0" applyNumberFormat="1" applyFont="1"/>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1" xfId="0" applyNumberFormat="1" applyFont="1" applyBorder="1" applyAlignment="1">
      <alignment horizontal="right" vertical="center"/>
    </xf>
    <xf numFmtId="3" fontId="20" fillId="0" borderId="1" xfId="0" applyNumberFormat="1" applyFont="1" applyBorder="1" applyAlignment="1">
      <alignment horizontal="center" vertical="center"/>
    </xf>
    <xf numFmtId="10" fontId="20" fillId="0" borderId="1" xfId="1" applyNumberFormat="1" applyFont="1" applyBorder="1" applyAlignment="1">
      <alignment horizontal="right" vertical="center"/>
    </xf>
    <xf numFmtId="3" fontId="20" fillId="0" borderId="8" xfId="0" applyNumberFormat="1" applyFont="1" applyBorder="1" applyAlignment="1">
      <alignment horizontal="right" vertical="center"/>
    </xf>
    <xf numFmtId="10" fontId="20" fillId="0" borderId="1" xfId="0" applyNumberFormat="1" applyFont="1" applyBorder="1" applyAlignment="1">
      <alignment horizontal="right" vertical="center"/>
    </xf>
    <xf numFmtId="10" fontId="20" fillId="0" borderId="8" xfId="0" applyNumberFormat="1" applyFont="1" applyBorder="1" applyAlignment="1">
      <alignment horizontal="right" vertical="center"/>
    </xf>
    <xf numFmtId="176" fontId="20" fillId="0" borderId="8" xfId="0" applyNumberFormat="1" applyFont="1" applyBorder="1" applyAlignment="1">
      <alignment horizontal="right" vertical="center"/>
    </xf>
    <xf numFmtId="3" fontId="20" fillId="0" borderId="2" xfId="0" applyNumberFormat="1" applyFont="1" applyBorder="1" applyAlignment="1">
      <alignment horizontal="center" vertical="center"/>
    </xf>
    <xf numFmtId="3" fontId="20" fillId="0" borderId="2" xfId="0" applyNumberFormat="1" applyFont="1" applyBorder="1" applyAlignment="1">
      <alignment horizontal="right" vertical="center"/>
    </xf>
    <xf numFmtId="3" fontId="20" fillId="0" borderId="11" xfId="0" applyNumberFormat="1" applyFont="1" applyBorder="1" applyAlignment="1">
      <alignment horizontal="left" vertical="center"/>
    </xf>
    <xf numFmtId="176" fontId="20" fillId="0" borderId="11" xfId="0" applyNumberFormat="1" applyFont="1" applyBorder="1" applyAlignment="1">
      <alignment horizontal="right" vertical="center"/>
    </xf>
    <xf numFmtId="176" fontId="20" fillId="0" borderId="2" xfId="0" applyNumberFormat="1" applyFont="1" applyBorder="1" applyAlignment="1">
      <alignment horizontal="right" vertical="center"/>
    </xf>
    <xf numFmtId="3" fontId="20" fillId="2" borderId="4" xfId="0" applyNumberFormat="1" applyFont="1" applyFill="1" applyBorder="1" applyAlignment="1">
      <alignment horizontal="center" vertical="center"/>
    </xf>
    <xf numFmtId="3" fontId="20" fillId="2" borderId="5" xfId="0" applyNumberFormat="1" applyFont="1" applyFill="1" applyBorder="1" applyAlignment="1">
      <alignment horizontal="center" vertical="center"/>
    </xf>
    <xf numFmtId="3" fontId="20" fillId="2" borderId="6" xfId="0" applyNumberFormat="1" applyFont="1" applyFill="1" applyBorder="1" applyAlignment="1">
      <alignment horizontal="center" vertical="center"/>
    </xf>
    <xf numFmtId="3" fontId="20" fillId="2" borderId="7" xfId="0" applyNumberFormat="1" applyFont="1" applyFill="1" applyBorder="1" applyAlignment="1">
      <alignment horizontal="center" vertical="center"/>
    </xf>
    <xf numFmtId="176" fontId="20" fillId="0" borderId="1" xfId="0" applyNumberFormat="1" applyFont="1" applyBorder="1" applyAlignment="1">
      <alignment horizontal="left" vertical="center"/>
    </xf>
    <xf numFmtId="176" fontId="20" fillId="0" borderId="7" xfId="0" applyNumberFormat="1" applyFont="1" applyBorder="1" applyAlignment="1">
      <alignment horizontal="right" vertical="center"/>
    </xf>
    <xf numFmtId="176" fontId="20" fillId="0" borderId="1" xfId="0" applyNumberFormat="1" applyFont="1" applyBorder="1" applyAlignment="1">
      <alignment horizontal="center" vertical="center"/>
    </xf>
    <xf numFmtId="3" fontId="20" fillId="2" borderId="7" xfId="0" applyNumberFormat="1" applyFont="1" applyFill="1" applyBorder="1" applyAlignment="1">
      <alignment horizontal="center" vertical="center" wrapText="1"/>
    </xf>
    <xf numFmtId="3" fontId="20" fillId="0" borderId="7" xfId="0" applyNumberFormat="1" applyFont="1" applyBorder="1" applyAlignment="1">
      <alignment horizontal="right" vertical="center"/>
    </xf>
    <xf numFmtId="3" fontId="20" fillId="0" borderId="7" xfId="3" applyNumberFormat="1" applyFont="1" applyFill="1" applyBorder="1" applyAlignment="1">
      <alignment vertical="center"/>
    </xf>
    <xf numFmtId="3" fontId="20" fillId="0" borderId="1" xfId="3" applyNumberFormat="1" applyFont="1" applyFill="1" applyBorder="1" applyAlignment="1">
      <alignment vertical="center"/>
    </xf>
    <xf numFmtId="176" fontId="20" fillId="0" borderId="1" xfId="0" applyNumberFormat="1" applyFont="1" applyBorder="1" applyAlignment="1">
      <alignment vertical="center"/>
    </xf>
    <xf numFmtId="3" fontId="20" fillId="0" borderId="8" xfId="0" applyNumberFormat="1" applyFont="1" applyBorder="1" applyAlignment="1">
      <alignment horizontal="center" vertical="center"/>
    </xf>
    <xf numFmtId="176" fontId="20" fillId="0" borderId="12" xfId="0" applyNumberFormat="1" applyFont="1" applyBorder="1" applyAlignment="1">
      <alignment horizontal="right" vertical="center"/>
    </xf>
    <xf numFmtId="3" fontId="20" fillId="0" borderId="11" xfId="0" applyNumberFormat="1" applyFont="1" applyBorder="1" applyAlignment="1">
      <alignment horizontal="center" vertical="center" wrapText="1"/>
    </xf>
    <xf numFmtId="177" fontId="20" fillId="0" borderId="1" xfId="0" applyNumberFormat="1" applyFont="1" applyBorder="1" applyAlignment="1">
      <alignment horizontal="right" vertical="center"/>
    </xf>
    <xf numFmtId="3" fontId="20" fillId="0" borderId="9" xfId="0" applyNumberFormat="1" applyFont="1" applyBorder="1" applyAlignment="1">
      <alignment horizontal="center" vertical="center" wrapText="1"/>
    </xf>
    <xf numFmtId="3" fontId="21" fillId="0" borderId="0" xfId="0" applyNumberFormat="1" applyFont="1" applyAlignment="1">
      <alignment vertical="center"/>
    </xf>
    <xf numFmtId="3" fontId="21" fillId="0" borderId="0" xfId="0" applyNumberFormat="1" applyFont="1" applyAlignment="1">
      <alignment horizontal="right" vertical="center"/>
    </xf>
    <xf numFmtId="3" fontId="25" fillId="0" borderId="7" xfId="0" applyNumberFormat="1" applyFont="1" applyBorder="1" applyAlignment="1">
      <alignment vertical="center"/>
    </xf>
    <xf numFmtId="3" fontId="26" fillId="0" borderId="1" xfId="0" applyNumberFormat="1" applyFont="1" applyBorder="1" applyAlignment="1">
      <alignment horizontal="right" vertical="center"/>
    </xf>
    <xf numFmtId="3" fontId="25" fillId="0" borderId="7" xfId="0" applyNumberFormat="1" applyFont="1" applyBorder="1" applyAlignment="1">
      <alignment horizontal="center" vertical="center"/>
    </xf>
    <xf numFmtId="3" fontId="19" fillId="0" borderId="0" xfId="0" applyNumberFormat="1" applyFont="1" applyAlignment="1">
      <alignment horizontal="center"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2" borderId="3" xfId="0" applyNumberFormat="1" applyFont="1" applyFill="1" applyBorder="1" applyAlignment="1">
      <alignment horizontal="center" vertical="center"/>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left" vertical="center"/>
    </xf>
    <xf numFmtId="3" fontId="20" fillId="0" borderId="1" xfId="0" applyNumberFormat="1" applyFont="1" applyBorder="1" applyAlignment="1">
      <alignment horizontal="center" vertical="center"/>
    </xf>
    <xf numFmtId="3" fontId="20" fillId="0" borderId="1" xfId="0" applyNumberFormat="1" applyFont="1" applyBorder="1" applyAlignment="1">
      <alignment horizontal="center" vertical="center" wrapText="1"/>
    </xf>
    <xf numFmtId="3" fontId="20" fillId="0" borderId="1" xfId="0" applyNumberFormat="1" applyFont="1" applyBorder="1" applyAlignment="1">
      <alignment vertical="center"/>
    </xf>
    <xf numFmtId="3" fontId="20" fillId="0" borderId="3"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6" xfId="0" applyNumberFormat="1" applyFont="1" applyBorder="1" applyAlignment="1">
      <alignment horizontal="center" vertical="center"/>
    </xf>
    <xf numFmtId="3" fontId="20" fillId="0" borderId="11" xfId="0" applyNumberFormat="1" applyFont="1" applyBorder="1" applyAlignment="1">
      <alignment horizontal="center" vertical="center" wrapText="1"/>
    </xf>
    <xf numFmtId="3" fontId="20" fillId="0" borderId="9" xfId="0" applyNumberFormat="1" applyFont="1" applyBorder="1" applyAlignment="1">
      <alignment horizontal="center" vertical="center" wrapText="1"/>
    </xf>
    <xf numFmtId="3" fontId="20" fillId="0" borderId="21" xfId="0" applyNumberFormat="1" applyFont="1" applyBorder="1" applyAlignment="1">
      <alignment horizontal="center" vertical="center" wrapText="1"/>
    </xf>
    <xf numFmtId="3" fontId="20" fillId="0" borderId="3" xfId="0" applyNumberFormat="1" applyFont="1" applyBorder="1" applyAlignment="1">
      <alignment horizontal="center" vertical="center" wrapText="1"/>
    </xf>
    <xf numFmtId="3" fontId="20" fillId="0" borderId="6" xfId="0" applyNumberFormat="1" applyFont="1" applyBorder="1" applyAlignment="1">
      <alignment horizontal="center" vertical="center" wrapText="1"/>
    </xf>
    <xf numFmtId="3" fontId="20" fillId="0" borderId="2" xfId="0" applyNumberFormat="1" applyFont="1" applyBorder="1" applyAlignment="1">
      <alignment horizontal="center" vertical="center"/>
    </xf>
    <xf numFmtId="3" fontId="20" fillId="0" borderId="2" xfId="0" applyNumberFormat="1" applyFont="1" applyBorder="1" applyAlignment="1">
      <alignment vertical="center"/>
    </xf>
    <xf numFmtId="3" fontId="20" fillId="0" borderId="12" xfId="0" applyNumberFormat="1" applyFont="1" applyBorder="1" applyAlignment="1">
      <alignment horizontal="center" vertical="center" wrapText="1"/>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0" borderId="20" xfId="0" applyNumberFormat="1" applyFont="1" applyBorder="1" applyAlignment="1">
      <alignment horizontal="center" vertical="center"/>
    </xf>
    <xf numFmtId="3" fontId="20" fillId="0" borderId="11" xfId="0" applyNumberFormat="1" applyFont="1" applyBorder="1" applyAlignment="1">
      <alignment horizontal="center" vertical="center"/>
    </xf>
    <xf numFmtId="3" fontId="20" fillId="0" borderId="9" xfId="0" applyNumberFormat="1" applyFont="1" applyBorder="1" applyAlignment="1">
      <alignment horizontal="center" vertical="center"/>
    </xf>
    <xf numFmtId="3" fontId="20" fillId="0" borderId="12" xfId="0" applyNumberFormat="1" applyFont="1" applyBorder="1" applyAlignment="1">
      <alignment horizontal="center" vertical="center"/>
    </xf>
    <xf numFmtId="3" fontId="20" fillId="0" borderId="3" xfId="0" applyNumberFormat="1" applyFont="1" applyBorder="1" applyAlignment="1">
      <alignment horizontal="left" vertical="center"/>
    </xf>
    <xf numFmtId="3" fontId="20" fillId="0" borderId="6" xfId="0" applyNumberFormat="1" applyFont="1" applyBorder="1" applyAlignment="1">
      <alignment horizontal="left" vertical="center"/>
    </xf>
    <xf numFmtId="3" fontId="3" fillId="0" borderId="0" xfId="0" applyNumberFormat="1" applyFont="1" applyAlignment="1">
      <alignment horizontal="center" vertical="center"/>
    </xf>
    <xf numFmtId="3" fontId="21" fillId="0" borderId="0" xfId="0" applyNumberFormat="1" applyFont="1" applyAlignment="1">
      <alignment vertical="center"/>
    </xf>
    <xf numFmtId="3" fontId="25" fillId="2" borderId="7" xfId="0" applyNumberFormat="1" applyFont="1" applyFill="1" applyBorder="1" applyAlignment="1">
      <alignment horizontal="center" vertical="center"/>
    </xf>
    <xf numFmtId="3" fontId="25" fillId="0" borderId="13" xfId="0" applyNumberFormat="1" applyFont="1" applyBorder="1" applyAlignment="1">
      <alignment vertical="center"/>
    </xf>
    <xf numFmtId="3" fontId="25" fillId="2" borderId="1" xfId="0" applyNumberFormat="1" applyFont="1" applyFill="1" applyBorder="1" applyAlignment="1">
      <alignment horizontal="center" vertical="center"/>
    </xf>
    <xf numFmtId="3" fontId="25" fillId="0" borderId="2" xfId="0" applyNumberFormat="1" applyFont="1" applyBorder="1" applyAlignment="1">
      <alignment vertical="center"/>
    </xf>
    <xf numFmtId="0" fontId="14" fillId="0" borderId="0" xfId="0" applyFont="1" applyAlignment="1">
      <alignment horizontal="center" vertical="center"/>
    </xf>
    <xf numFmtId="0" fontId="12" fillId="0" borderId="0" xfId="0" applyFont="1"/>
    <xf numFmtId="0" fontId="15" fillId="0" borderId="0" xfId="0" applyFont="1" applyAlignment="1">
      <alignment horizontal="center" vertical="center"/>
    </xf>
    <xf numFmtId="0" fontId="16" fillId="0" borderId="9" xfId="0" applyFont="1" applyBorder="1" applyAlignment="1">
      <alignment horizontal="left" vertical="center"/>
    </xf>
    <xf numFmtId="3" fontId="16" fillId="0" borderId="9" xfId="0" applyNumberFormat="1" applyFont="1" applyBorder="1" applyAlignment="1">
      <alignment horizontal="right"/>
    </xf>
    <xf numFmtId="0" fontId="16" fillId="0" borderId="9" xfId="0" applyFont="1" applyBorder="1"/>
    <xf numFmtId="0" fontId="13" fillId="2" borderId="1" xfId="0" applyFont="1" applyFill="1" applyBorder="1" applyAlignment="1">
      <alignment horizontal="center" vertical="center"/>
    </xf>
    <xf numFmtId="0" fontId="16" fillId="0" borderId="1" xfId="0" applyFont="1" applyBorder="1" applyAlignment="1">
      <alignment horizontal="left" vertical="center"/>
    </xf>
    <xf numFmtId="3" fontId="16" fillId="0" borderId="1" xfId="0" applyNumberFormat="1" applyFont="1" applyBorder="1" applyAlignment="1">
      <alignment horizontal="right"/>
    </xf>
    <xf numFmtId="0" fontId="16" fillId="0" borderId="1" xfId="0" applyFont="1" applyBorder="1"/>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38" fontId="0" fillId="0" borderId="11" xfId="4" applyFont="1" applyBorder="1" applyAlignment="1">
      <alignment horizontal="right" vertical="center"/>
    </xf>
    <xf numFmtId="38" fontId="0" fillId="0" borderId="12" xfId="4" applyFont="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3" borderId="1" xfId="0" applyFill="1" applyBorder="1" applyAlignment="1">
      <alignment horizontal="center" vertical="center"/>
    </xf>
  </cellXfs>
  <cellStyles count="5">
    <cellStyle name="パーセント" xfId="1" builtinId="5"/>
    <cellStyle name="桁区切り 6" xfId="4" xr:uid="{7842D335-E585-411E-B3C4-8FB121819851}"/>
    <cellStyle name="標準" xfId="0" builtinId="0"/>
    <cellStyle name="標準 2" xfId="3" xr:uid="{A7F94614-7AF3-4B45-A79F-00E637B47F33}"/>
    <cellStyle name="標準 2 4" xfId="2" xr:uid="{EF202D87-2A84-4A5C-B251-057927B34D98}"/>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workbookViewId="0">
      <selection sqref="A1:H1"/>
    </sheetView>
  </sheetViews>
  <sheetFormatPr defaultColWidth="8.875" defaultRowHeight="15.75"/>
  <cols>
    <col min="1" max="1" width="30.875" style="14" customWidth="1"/>
    <col min="2" max="8" width="15.875" style="14" customWidth="1"/>
    <col min="9" max="16384" width="8.875" style="14"/>
  </cols>
  <sheetData>
    <row r="1" spans="1:8" ht="30">
      <c r="A1" s="74" t="s">
        <v>340</v>
      </c>
      <c r="B1" s="74"/>
      <c r="C1" s="74"/>
      <c r="D1" s="74"/>
      <c r="E1" s="74"/>
      <c r="F1" s="74"/>
      <c r="G1" s="74"/>
      <c r="H1" s="74"/>
    </row>
    <row r="2" spans="1:8" ht="18.75">
      <c r="A2" s="15" t="s">
        <v>393</v>
      </c>
      <c r="B2" s="15"/>
      <c r="C2" s="15"/>
      <c r="D2" s="15"/>
      <c r="E2" s="15"/>
      <c r="F2" s="15"/>
      <c r="G2" s="15"/>
      <c r="H2" s="16" t="s">
        <v>470</v>
      </c>
    </row>
    <row r="3" spans="1:8" ht="18.75">
      <c r="A3" s="15" t="s">
        <v>469</v>
      </c>
      <c r="B3" s="15"/>
      <c r="C3" s="15"/>
      <c r="D3" s="15"/>
      <c r="E3" s="15"/>
      <c r="F3" s="15"/>
      <c r="G3" s="15"/>
      <c r="H3" s="15"/>
    </row>
    <row r="4" spans="1:8" ht="18.75">
      <c r="A4" s="15"/>
      <c r="B4" s="15"/>
      <c r="C4" s="15"/>
      <c r="D4" s="15"/>
      <c r="E4" s="15"/>
      <c r="F4" s="15"/>
      <c r="G4" s="15"/>
      <c r="H4" s="16" t="s">
        <v>121</v>
      </c>
    </row>
    <row r="5" spans="1:8" ht="47.25">
      <c r="A5" s="17" t="s">
        <v>91</v>
      </c>
      <c r="B5" s="18" t="s">
        <v>341</v>
      </c>
      <c r="C5" s="18" t="s">
        <v>342</v>
      </c>
      <c r="D5" s="18" t="s">
        <v>343</v>
      </c>
      <c r="E5" s="18" t="s">
        <v>344</v>
      </c>
      <c r="F5" s="18" t="s">
        <v>345</v>
      </c>
      <c r="G5" s="18" t="s">
        <v>346</v>
      </c>
      <c r="H5" s="18" t="s">
        <v>347</v>
      </c>
    </row>
    <row r="6" spans="1:8">
      <c r="A6" s="19" t="s">
        <v>348</v>
      </c>
      <c r="B6" s="28">
        <v>76960658312</v>
      </c>
      <c r="C6" s="28">
        <v>804560342</v>
      </c>
      <c r="D6" s="28">
        <v>476159781</v>
      </c>
      <c r="E6" s="28">
        <v>77289058873</v>
      </c>
      <c r="F6" s="28">
        <v>36283903906</v>
      </c>
      <c r="G6" s="28">
        <v>1262349768</v>
      </c>
      <c r="H6" s="28">
        <v>41005154967</v>
      </c>
    </row>
    <row r="7" spans="1:8">
      <c r="A7" s="19" t="s">
        <v>349</v>
      </c>
      <c r="B7" s="28">
        <v>17492765830</v>
      </c>
      <c r="C7" s="28">
        <v>411247890</v>
      </c>
      <c r="D7" s="28">
        <v>389626319</v>
      </c>
      <c r="E7" s="28">
        <v>17514387401</v>
      </c>
      <c r="F7" s="28" t="s">
        <v>24</v>
      </c>
      <c r="G7" s="28" t="s">
        <v>24</v>
      </c>
      <c r="H7" s="28">
        <v>17514387401</v>
      </c>
    </row>
    <row r="8" spans="1:8">
      <c r="A8" s="19" t="s">
        <v>350</v>
      </c>
      <c r="B8" s="28" t="s">
        <v>24</v>
      </c>
      <c r="C8" s="28" t="s">
        <v>24</v>
      </c>
      <c r="D8" s="28" t="s">
        <v>24</v>
      </c>
      <c r="E8" s="28" t="s">
        <v>24</v>
      </c>
      <c r="F8" s="28" t="s">
        <v>24</v>
      </c>
      <c r="G8" s="28" t="s">
        <v>24</v>
      </c>
      <c r="H8" s="28" t="s">
        <v>24</v>
      </c>
    </row>
    <row r="9" spans="1:8">
      <c r="A9" s="19" t="s">
        <v>351</v>
      </c>
      <c r="B9" s="28">
        <v>58669676928</v>
      </c>
      <c r="C9" s="28">
        <v>122874332</v>
      </c>
      <c r="D9" s="28">
        <v>9039502</v>
      </c>
      <c r="E9" s="28">
        <v>58783511758</v>
      </c>
      <c r="F9" s="28">
        <v>35618484380</v>
      </c>
      <c r="G9" s="28">
        <v>1233261713</v>
      </c>
      <c r="H9" s="28">
        <v>23165027378</v>
      </c>
    </row>
    <row r="10" spans="1:8">
      <c r="A10" s="19" t="s">
        <v>352</v>
      </c>
      <c r="B10" s="28">
        <v>776367154</v>
      </c>
      <c r="C10" s="28">
        <v>192184560</v>
      </c>
      <c r="D10" s="28" t="s">
        <v>24</v>
      </c>
      <c r="E10" s="28">
        <v>968551714</v>
      </c>
      <c r="F10" s="28">
        <v>665419526</v>
      </c>
      <c r="G10" s="28">
        <v>29088055</v>
      </c>
      <c r="H10" s="28">
        <v>303132188</v>
      </c>
    </row>
    <row r="11" spans="1:8">
      <c r="A11" s="19" t="s">
        <v>353</v>
      </c>
      <c r="B11" s="28" t="s">
        <v>24</v>
      </c>
      <c r="C11" s="28" t="s">
        <v>24</v>
      </c>
      <c r="D11" s="28" t="s">
        <v>24</v>
      </c>
      <c r="E11" s="28" t="s">
        <v>24</v>
      </c>
      <c r="F11" s="28" t="s">
        <v>24</v>
      </c>
      <c r="G11" s="28" t="s">
        <v>24</v>
      </c>
      <c r="H11" s="28" t="s">
        <v>24</v>
      </c>
    </row>
    <row r="12" spans="1:8">
      <c r="A12" s="19" t="s">
        <v>354</v>
      </c>
      <c r="B12" s="28" t="s">
        <v>24</v>
      </c>
      <c r="C12" s="28" t="s">
        <v>24</v>
      </c>
      <c r="D12" s="28" t="s">
        <v>24</v>
      </c>
      <c r="E12" s="28" t="s">
        <v>24</v>
      </c>
      <c r="F12" s="28" t="s">
        <v>24</v>
      </c>
      <c r="G12" s="28" t="s">
        <v>24</v>
      </c>
      <c r="H12" s="28" t="s">
        <v>24</v>
      </c>
    </row>
    <row r="13" spans="1:8">
      <c r="A13" s="19" t="s">
        <v>355</v>
      </c>
      <c r="B13" s="28" t="s">
        <v>24</v>
      </c>
      <c r="C13" s="28" t="s">
        <v>24</v>
      </c>
      <c r="D13" s="28" t="s">
        <v>24</v>
      </c>
      <c r="E13" s="28" t="s">
        <v>24</v>
      </c>
      <c r="F13" s="28" t="s">
        <v>24</v>
      </c>
      <c r="G13" s="28" t="s">
        <v>24</v>
      </c>
      <c r="H13" s="28" t="s">
        <v>24</v>
      </c>
    </row>
    <row r="14" spans="1:8">
      <c r="A14" s="19" t="s">
        <v>62</v>
      </c>
      <c r="B14" s="28" t="s">
        <v>24</v>
      </c>
      <c r="C14" s="28" t="s">
        <v>24</v>
      </c>
      <c r="D14" s="28" t="s">
        <v>24</v>
      </c>
      <c r="E14" s="28" t="s">
        <v>24</v>
      </c>
      <c r="F14" s="28" t="s">
        <v>24</v>
      </c>
      <c r="G14" s="28" t="s">
        <v>24</v>
      </c>
      <c r="H14" s="28" t="s">
        <v>24</v>
      </c>
    </row>
    <row r="15" spans="1:8">
      <c r="A15" s="19" t="s">
        <v>356</v>
      </c>
      <c r="B15" s="28">
        <v>21848400</v>
      </c>
      <c r="C15" s="28">
        <v>78253560</v>
      </c>
      <c r="D15" s="28">
        <v>77493960</v>
      </c>
      <c r="E15" s="28">
        <v>22608000</v>
      </c>
      <c r="F15" s="28" t="s">
        <v>24</v>
      </c>
      <c r="G15" s="28" t="s">
        <v>24</v>
      </c>
      <c r="H15" s="28">
        <v>22608000</v>
      </c>
    </row>
    <row r="16" spans="1:8">
      <c r="A16" s="19" t="s">
        <v>357</v>
      </c>
      <c r="B16" s="28">
        <v>118575888193</v>
      </c>
      <c r="C16" s="28">
        <v>1578405942</v>
      </c>
      <c r="D16" s="28">
        <v>210384860</v>
      </c>
      <c r="E16" s="28">
        <v>119943909275</v>
      </c>
      <c r="F16" s="28">
        <v>65404313873</v>
      </c>
      <c r="G16" s="28">
        <v>2201771035</v>
      </c>
      <c r="H16" s="28">
        <v>54539595402</v>
      </c>
    </row>
    <row r="17" spans="1:8">
      <c r="A17" s="19" t="s">
        <v>349</v>
      </c>
      <c r="B17" s="28">
        <v>5027352182</v>
      </c>
      <c r="C17" s="28">
        <v>96574889</v>
      </c>
      <c r="D17" s="28">
        <v>1</v>
      </c>
      <c r="E17" s="28">
        <v>5123927070</v>
      </c>
      <c r="F17" s="28" t="s">
        <v>24</v>
      </c>
      <c r="G17" s="28" t="s">
        <v>24</v>
      </c>
      <c r="H17" s="28">
        <v>5123927070</v>
      </c>
    </row>
    <row r="18" spans="1:8">
      <c r="A18" s="19" t="s">
        <v>351</v>
      </c>
      <c r="B18" s="28">
        <v>1626962561</v>
      </c>
      <c r="C18" s="28" t="s">
        <v>24</v>
      </c>
      <c r="D18" s="28" t="s">
        <v>24</v>
      </c>
      <c r="E18" s="28">
        <v>1626962561</v>
      </c>
      <c r="F18" s="28">
        <v>916081113</v>
      </c>
      <c r="G18" s="28">
        <v>36494610</v>
      </c>
      <c r="H18" s="28">
        <v>710881448</v>
      </c>
    </row>
    <row r="19" spans="1:8">
      <c r="A19" s="19" t="s">
        <v>352</v>
      </c>
      <c r="B19" s="28">
        <v>111745168234</v>
      </c>
      <c r="C19" s="28">
        <v>1433964034</v>
      </c>
      <c r="D19" s="28">
        <v>61436023</v>
      </c>
      <c r="E19" s="28">
        <v>113117696245</v>
      </c>
      <c r="F19" s="28">
        <v>64488232760</v>
      </c>
      <c r="G19" s="28">
        <v>2165276425</v>
      </c>
      <c r="H19" s="28">
        <v>48629463485</v>
      </c>
    </row>
    <row r="20" spans="1:8">
      <c r="A20" s="19" t="s">
        <v>62</v>
      </c>
      <c r="B20" s="28" t="s">
        <v>24</v>
      </c>
      <c r="C20" s="28" t="s">
        <v>24</v>
      </c>
      <c r="D20" s="28" t="s">
        <v>24</v>
      </c>
      <c r="E20" s="28" t="s">
        <v>24</v>
      </c>
      <c r="F20" s="28" t="s">
        <v>24</v>
      </c>
      <c r="G20" s="28" t="s">
        <v>24</v>
      </c>
      <c r="H20" s="28" t="s">
        <v>24</v>
      </c>
    </row>
    <row r="21" spans="1:8">
      <c r="A21" s="19" t="s">
        <v>356</v>
      </c>
      <c r="B21" s="28">
        <v>176405216</v>
      </c>
      <c r="C21" s="28">
        <v>47867019</v>
      </c>
      <c r="D21" s="28">
        <v>148948836</v>
      </c>
      <c r="E21" s="28">
        <v>75323399</v>
      </c>
      <c r="F21" s="28" t="s">
        <v>24</v>
      </c>
      <c r="G21" s="28" t="s">
        <v>24</v>
      </c>
      <c r="H21" s="28">
        <v>75323399</v>
      </c>
    </row>
    <row r="22" spans="1:8">
      <c r="A22" s="19" t="s">
        <v>358</v>
      </c>
      <c r="B22" s="28">
        <v>12390240483</v>
      </c>
      <c r="C22" s="28">
        <v>868744620</v>
      </c>
      <c r="D22" s="28">
        <v>1145261962</v>
      </c>
      <c r="E22" s="28">
        <v>12113723141</v>
      </c>
      <c r="F22" s="28">
        <v>8866241110</v>
      </c>
      <c r="G22" s="28">
        <v>420693940</v>
      </c>
      <c r="H22" s="28">
        <v>3247482031</v>
      </c>
    </row>
    <row r="23" spans="1:8">
      <c r="A23" s="19" t="s">
        <v>10</v>
      </c>
      <c r="B23" s="28">
        <v>207926786988</v>
      </c>
      <c r="C23" s="28">
        <v>3251710904</v>
      </c>
      <c r="D23" s="28">
        <v>1831806603</v>
      </c>
      <c r="E23" s="28">
        <v>209346691289</v>
      </c>
      <c r="F23" s="28">
        <v>110554458889</v>
      </c>
      <c r="G23" s="28">
        <v>3884814743</v>
      </c>
      <c r="H23" s="28">
        <v>98792232400</v>
      </c>
    </row>
  </sheetData>
  <mergeCells count="1">
    <mergeCell ref="A1:H1"/>
  </mergeCells>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
  <sheetViews>
    <sheetView workbookViewId="0"/>
  </sheetViews>
  <sheetFormatPr defaultColWidth="8.875" defaultRowHeight="15.75"/>
  <cols>
    <col min="1" max="1" width="22.875" style="14" customWidth="1"/>
    <col min="2" max="10" width="12.875" style="14" customWidth="1"/>
    <col min="11" max="16384" width="8.875" style="14"/>
  </cols>
  <sheetData>
    <row r="1" spans="1:10" ht="30">
      <c r="A1" s="1" t="s">
        <v>77</v>
      </c>
    </row>
    <row r="2" spans="1:10" ht="18.75">
      <c r="A2" s="15" t="s">
        <v>393</v>
      </c>
    </row>
    <row r="3" spans="1:10" ht="18.75">
      <c r="A3" s="15" t="s">
        <v>470</v>
      </c>
    </row>
    <row r="4" spans="1:10" ht="18.75">
      <c r="J4" s="16" t="s">
        <v>25</v>
      </c>
    </row>
    <row r="5" spans="1:10" ht="31.5">
      <c r="A5" s="55" t="s">
        <v>47</v>
      </c>
      <c r="B5" s="38" t="s">
        <v>78</v>
      </c>
      <c r="C5" s="39" t="s">
        <v>79</v>
      </c>
      <c r="D5" s="39" t="s">
        <v>80</v>
      </c>
      <c r="E5" s="39" t="s">
        <v>81</v>
      </c>
      <c r="F5" s="39" t="s">
        <v>82</v>
      </c>
      <c r="G5" s="39" t="s">
        <v>83</v>
      </c>
      <c r="H5" s="39" t="s">
        <v>84</v>
      </c>
      <c r="I5" s="39" t="s">
        <v>85</v>
      </c>
      <c r="J5" s="38" t="s">
        <v>86</v>
      </c>
    </row>
    <row r="6" spans="1:10" ht="18" customHeight="1">
      <c r="A6" s="57">
        <v>36840324652</v>
      </c>
      <c r="B6" s="28">
        <v>3664806938</v>
      </c>
      <c r="C6" s="28">
        <v>2753626960</v>
      </c>
      <c r="D6" s="28">
        <v>2802787712</v>
      </c>
      <c r="E6" s="28">
        <v>2817793753</v>
      </c>
      <c r="F6" s="28">
        <v>2729328360</v>
      </c>
      <c r="G6" s="28">
        <v>11263700480</v>
      </c>
      <c r="H6" s="28">
        <v>6084315616</v>
      </c>
      <c r="I6" s="28">
        <v>1425680778</v>
      </c>
      <c r="J6" s="28">
        <v>3298284055</v>
      </c>
    </row>
  </sheetData>
  <phoneticPr fontId="4"/>
  <printOptions horizontalCentered="1" verticalCentered="1"/>
  <pageMargins left="0.39370078740157483" right="0.39370078740157483" top="0.59055118110236227" bottom="0.39370078740157483" header="0.19685039370078741" footer="0.19685039370078741"/>
  <headerFooter>
    <oddHeader>&amp;R&amp;9&amp;D</oddHead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4"/>
  <sheetViews>
    <sheetView workbookViewId="0"/>
  </sheetViews>
  <sheetFormatPr defaultColWidth="8.875" defaultRowHeight="15.75"/>
  <cols>
    <col min="1" max="1" width="22.875" style="14" customWidth="1"/>
    <col min="2" max="2" width="112.875" style="14" customWidth="1"/>
    <col min="3" max="16384" width="8.875" style="14"/>
  </cols>
  <sheetData>
    <row r="1" spans="1:2" ht="30">
      <c r="A1" s="1" t="s">
        <v>87</v>
      </c>
    </row>
    <row r="2" spans="1:2" ht="18.75">
      <c r="A2" s="15" t="s">
        <v>393</v>
      </c>
    </row>
    <row r="3" spans="1:2" ht="18.75">
      <c r="A3" s="15" t="s">
        <v>470</v>
      </c>
    </row>
    <row r="4" spans="1:2" ht="18.75">
      <c r="B4" s="16" t="s">
        <v>25</v>
      </c>
    </row>
    <row r="5" spans="1:2" ht="31.5">
      <c r="A5" s="59" t="s">
        <v>88</v>
      </c>
      <c r="B5" s="38" t="s">
        <v>89</v>
      </c>
    </row>
    <row r="6" spans="1:2" ht="18" customHeight="1">
      <c r="A6" s="60">
        <v>40960000</v>
      </c>
      <c r="B6" s="19" t="s">
        <v>437</v>
      </c>
    </row>
    <row r="7" spans="1:2" ht="18" customHeight="1">
      <c r="A7" s="60">
        <v>6390586904</v>
      </c>
      <c r="B7" s="19" t="s">
        <v>438</v>
      </c>
    </row>
    <row r="8" spans="1:2" ht="18" customHeight="1">
      <c r="A8" s="60">
        <v>3998319310</v>
      </c>
      <c r="B8" s="19" t="s">
        <v>439</v>
      </c>
    </row>
    <row r="9" spans="1:2" ht="18" customHeight="1">
      <c r="A9" s="61">
        <v>531536331</v>
      </c>
      <c r="B9" s="62" t="s">
        <v>440</v>
      </c>
    </row>
    <row r="10" spans="1:2" ht="18" customHeight="1">
      <c r="A10" s="61">
        <v>1293098051</v>
      </c>
      <c r="B10" s="62" t="s">
        <v>441</v>
      </c>
    </row>
    <row r="11" spans="1:2" ht="18" customHeight="1">
      <c r="A11" s="61">
        <v>638861323</v>
      </c>
      <c r="B11" s="62" t="s">
        <v>441</v>
      </c>
    </row>
    <row r="12" spans="1:2" ht="18" customHeight="1">
      <c r="A12" s="61">
        <v>11120000</v>
      </c>
      <c r="B12" s="62" t="s">
        <v>442</v>
      </c>
    </row>
    <row r="13" spans="1:2" ht="18" customHeight="1">
      <c r="A13" s="61">
        <v>2927600835</v>
      </c>
      <c r="B13" s="62" t="s">
        <v>443</v>
      </c>
    </row>
    <row r="14" spans="1:2" ht="18" customHeight="1">
      <c r="A14" s="61">
        <v>1880959616</v>
      </c>
      <c r="B14" s="62" t="s">
        <v>444</v>
      </c>
    </row>
  </sheetData>
  <phoneticPr fontId="4"/>
  <printOptions horizontalCentered="1" verticalCentered="1"/>
  <pageMargins left="0.39370078740157483" right="0.39370078740157483" top="0.59055118110236227" bottom="0.39370078740157483" header="0.19685039370078741" footer="0.19685039370078741"/>
  <headerFooter>
    <oddHeader>&amp;R&amp;9&amp;D</oddHead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
  <sheetViews>
    <sheetView workbookViewId="0"/>
  </sheetViews>
  <sheetFormatPr defaultColWidth="8.875" defaultRowHeight="15.75"/>
  <cols>
    <col min="1" max="1" width="22.25" style="14" bestFit="1" customWidth="1"/>
    <col min="2" max="6" width="16.625" style="14" customWidth="1"/>
    <col min="7" max="16384" width="8.875" style="14"/>
  </cols>
  <sheetData>
    <row r="1" spans="1:6" ht="30">
      <c r="A1" s="1" t="s">
        <v>90</v>
      </c>
    </row>
    <row r="2" spans="1:6" ht="18.75">
      <c r="A2" s="15" t="s">
        <v>393</v>
      </c>
    </row>
    <row r="3" spans="1:6" ht="18.75">
      <c r="A3" s="15" t="s">
        <v>470</v>
      </c>
    </row>
    <row r="4" spans="1:6" ht="18.75">
      <c r="F4" s="16" t="s">
        <v>25</v>
      </c>
    </row>
    <row r="5" spans="1:6" ht="22.5" customHeight="1">
      <c r="A5" s="75" t="s">
        <v>91</v>
      </c>
      <c r="B5" s="75" t="s">
        <v>92</v>
      </c>
      <c r="C5" s="75" t="s">
        <v>93</v>
      </c>
      <c r="D5" s="75" t="s">
        <v>94</v>
      </c>
      <c r="E5" s="75"/>
      <c r="F5" s="75" t="s">
        <v>95</v>
      </c>
    </row>
    <row r="6" spans="1:6" ht="22.5" customHeight="1">
      <c r="A6" s="75"/>
      <c r="B6" s="75"/>
      <c r="C6" s="75"/>
      <c r="D6" s="38" t="s">
        <v>96</v>
      </c>
      <c r="E6" s="38" t="s">
        <v>30</v>
      </c>
      <c r="F6" s="75"/>
    </row>
    <row r="7" spans="1:6" ht="18" customHeight="1">
      <c r="A7" s="56" t="s">
        <v>97</v>
      </c>
      <c r="B7" s="28">
        <v>76743671</v>
      </c>
      <c r="C7" s="28">
        <v>98458268</v>
      </c>
      <c r="D7" s="28">
        <v>99022503</v>
      </c>
      <c r="E7" s="28">
        <v>159753</v>
      </c>
      <c r="F7" s="28">
        <v>76019683</v>
      </c>
    </row>
    <row r="8" spans="1:6" ht="18" customHeight="1">
      <c r="A8" s="56" t="s">
        <v>98</v>
      </c>
      <c r="B8" s="28">
        <v>44530321</v>
      </c>
      <c r="C8" s="28">
        <v>33170497</v>
      </c>
      <c r="D8" s="28">
        <v>10578265</v>
      </c>
      <c r="E8" s="28">
        <v>23852851</v>
      </c>
      <c r="F8" s="28">
        <v>43269702</v>
      </c>
    </row>
    <row r="9" spans="1:6" ht="18" customHeight="1">
      <c r="A9" s="56" t="s">
        <v>99</v>
      </c>
      <c r="B9" s="28" t="s">
        <v>24</v>
      </c>
      <c r="C9" s="28" t="s">
        <v>24</v>
      </c>
      <c r="D9" s="28" t="s">
        <v>24</v>
      </c>
      <c r="E9" s="28" t="s">
        <v>24</v>
      </c>
      <c r="F9" s="28" t="s">
        <v>24</v>
      </c>
    </row>
    <row r="10" spans="1:6" ht="18" customHeight="1">
      <c r="A10" s="56" t="s">
        <v>100</v>
      </c>
      <c r="B10" s="28">
        <v>4769397307</v>
      </c>
      <c r="C10" s="28">
        <v>354053370</v>
      </c>
      <c r="D10" s="28">
        <v>326079964</v>
      </c>
      <c r="E10" s="28" t="s">
        <v>24</v>
      </c>
      <c r="F10" s="28">
        <v>4797370713</v>
      </c>
    </row>
    <row r="11" spans="1:6" ht="18" customHeight="1">
      <c r="A11" s="56" t="s">
        <v>101</v>
      </c>
      <c r="B11" s="28" t="s">
        <v>24</v>
      </c>
      <c r="C11" s="28" t="s">
        <v>24</v>
      </c>
      <c r="D11" s="28" t="s">
        <v>24</v>
      </c>
      <c r="E11" s="28" t="s">
        <v>24</v>
      </c>
      <c r="F11" s="28" t="s">
        <v>24</v>
      </c>
    </row>
    <row r="12" spans="1:6" ht="18" customHeight="1">
      <c r="A12" s="56" t="s">
        <v>102</v>
      </c>
      <c r="B12" s="28">
        <v>554701396</v>
      </c>
      <c r="C12" s="28">
        <v>561142152</v>
      </c>
      <c r="D12" s="28">
        <v>554701396</v>
      </c>
      <c r="E12" s="28" t="s">
        <v>24</v>
      </c>
      <c r="F12" s="28">
        <v>561142152</v>
      </c>
    </row>
    <row r="13" spans="1:6" ht="18" customHeight="1">
      <c r="A13" s="58" t="s">
        <v>10</v>
      </c>
      <c r="B13" s="63">
        <v>5445372695</v>
      </c>
      <c r="C13" s="63">
        <v>1046824287</v>
      </c>
      <c r="D13" s="63">
        <v>990382128</v>
      </c>
      <c r="E13" s="63">
        <v>24012604</v>
      </c>
      <c r="F13" s="63">
        <v>5477802250</v>
      </c>
    </row>
  </sheetData>
  <mergeCells count="5">
    <mergeCell ref="A5:A6"/>
    <mergeCell ref="B5:B6"/>
    <mergeCell ref="C5:C6"/>
    <mergeCell ref="D5:E5"/>
    <mergeCell ref="F5:F6"/>
  </mergeCells>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7"/>
  <sheetViews>
    <sheetView workbookViewId="0"/>
  </sheetViews>
  <sheetFormatPr defaultColWidth="8.875" defaultRowHeight="15.75"/>
  <cols>
    <col min="1" max="1" width="25.875" style="14" customWidth="1"/>
    <col min="2" max="2" width="28.875" style="14" bestFit="1" customWidth="1"/>
    <col min="3" max="3" width="27.25" style="14" bestFit="1" customWidth="1"/>
    <col min="4" max="4" width="16.875" style="14" customWidth="1"/>
    <col min="5" max="5" width="45.5" style="14" bestFit="1" customWidth="1"/>
    <col min="6" max="16384" width="8.875" style="14"/>
  </cols>
  <sheetData>
    <row r="1" spans="1:5" ht="30">
      <c r="A1" s="1" t="s">
        <v>103</v>
      </c>
    </row>
    <row r="2" spans="1:5" ht="18.75">
      <c r="A2" s="15" t="s">
        <v>393</v>
      </c>
    </row>
    <row r="3" spans="1:5" ht="18.75">
      <c r="A3" s="15" t="s">
        <v>470</v>
      </c>
    </row>
    <row r="4" spans="1:5" ht="18.75">
      <c r="E4" s="16" t="s">
        <v>25</v>
      </c>
    </row>
    <row r="5" spans="1:5" ht="22.5" customHeight="1">
      <c r="A5" s="38" t="s">
        <v>91</v>
      </c>
      <c r="B5" s="38" t="s">
        <v>104</v>
      </c>
      <c r="C5" s="38" t="s">
        <v>105</v>
      </c>
      <c r="D5" s="38" t="s">
        <v>106</v>
      </c>
      <c r="E5" s="38" t="s">
        <v>107</v>
      </c>
    </row>
    <row r="6" spans="1:5" ht="18" customHeight="1">
      <c r="A6" s="78" t="s">
        <v>108</v>
      </c>
      <c r="B6" s="19" t="s">
        <v>482</v>
      </c>
      <c r="C6" s="19" t="s">
        <v>483</v>
      </c>
      <c r="D6" s="40">
        <v>31231000</v>
      </c>
      <c r="E6" s="19" t="s">
        <v>484</v>
      </c>
    </row>
    <row r="7" spans="1:5" ht="18" customHeight="1">
      <c r="A7" s="78"/>
      <c r="B7" s="19" t="s">
        <v>412</v>
      </c>
      <c r="C7" s="19" t="s">
        <v>413</v>
      </c>
      <c r="D7" s="40">
        <v>35570000</v>
      </c>
      <c r="E7" s="19" t="s">
        <v>485</v>
      </c>
    </row>
    <row r="8" spans="1:5" ht="18" customHeight="1">
      <c r="A8" s="78"/>
      <c r="B8" s="19" t="s">
        <v>411</v>
      </c>
      <c r="C8" s="19" t="s">
        <v>486</v>
      </c>
      <c r="D8" s="40">
        <v>74081463</v>
      </c>
      <c r="E8" s="19" t="s">
        <v>487</v>
      </c>
    </row>
    <row r="9" spans="1:5" ht="18" customHeight="1">
      <c r="A9" s="78"/>
      <c r="B9" s="19" t="s">
        <v>410</v>
      </c>
      <c r="C9" s="19" t="s">
        <v>488</v>
      </c>
      <c r="D9" s="40">
        <v>16022000</v>
      </c>
      <c r="E9" s="19" t="s">
        <v>489</v>
      </c>
    </row>
    <row r="10" spans="1:5" ht="18" customHeight="1">
      <c r="A10" s="78"/>
      <c r="B10" s="19" t="s">
        <v>490</v>
      </c>
      <c r="C10" s="19" t="s">
        <v>491</v>
      </c>
      <c r="D10" s="40">
        <v>4200000</v>
      </c>
      <c r="E10" s="19" t="s">
        <v>492</v>
      </c>
    </row>
    <row r="11" spans="1:5" ht="18" customHeight="1">
      <c r="A11" s="79"/>
      <c r="B11" s="19" t="s">
        <v>493</v>
      </c>
      <c r="C11" s="19"/>
      <c r="D11" s="40">
        <v>4785000</v>
      </c>
      <c r="E11" s="19"/>
    </row>
    <row r="12" spans="1:5" ht="18" customHeight="1">
      <c r="A12" s="80"/>
      <c r="B12" s="41" t="s">
        <v>109</v>
      </c>
      <c r="C12" s="64"/>
      <c r="D12" s="40">
        <v>165889463</v>
      </c>
      <c r="E12" s="64"/>
    </row>
    <row r="13" spans="1:5" ht="18" customHeight="1">
      <c r="A13" s="79" t="s">
        <v>110</v>
      </c>
      <c r="B13" s="19" t="s">
        <v>414</v>
      </c>
      <c r="C13" s="19" t="s">
        <v>494</v>
      </c>
      <c r="D13" s="40">
        <v>984809797</v>
      </c>
      <c r="E13" s="19" t="s">
        <v>495</v>
      </c>
    </row>
    <row r="14" spans="1:5" ht="18" customHeight="1">
      <c r="A14" s="79"/>
      <c r="B14" s="19" t="s">
        <v>415</v>
      </c>
      <c r="C14" s="19" t="s">
        <v>496</v>
      </c>
      <c r="D14" s="40">
        <v>66463400</v>
      </c>
      <c r="E14" s="19" t="s">
        <v>497</v>
      </c>
    </row>
    <row r="15" spans="1:5" ht="18" customHeight="1">
      <c r="A15" s="79"/>
      <c r="B15" s="19" t="s">
        <v>416</v>
      </c>
      <c r="C15" s="19" t="s">
        <v>498</v>
      </c>
      <c r="D15" s="40">
        <v>39407000</v>
      </c>
      <c r="E15" s="19" t="s">
        <v>499</v>
      </c>
    </row>
    <row r="16" spans="1:5" ht="18" customHeight="1">
      <c r="A16" s="79"/>
      <c r="B16" s="19" t="s">
        <v>482</v>
      </c>
      <c r="C16" s="19" t="s">
        <v>500</v>
      </c>
      <c r="D16" s="40">
        <v>38018600</v>
      </c>
      <c r="E16" s="19" t="s">
        <v>501</v>
      </c>
    </row>
    <row r="17" spans="1:5" ht="18" customHeight="1">
      <c r="A17" s="79"/>
      <c r="B17" s="19" t="s">
        <v>502</v>
      </c>
      <c r="C17" s="19" t="s">
        <v>503</v>
      </c>
      <c r="D17" s="40">
        <v>28516942</v>
      </c>
      <c r="E17" s="19" t="s">
        <v>504</v>
      </c>
    </row>
    <row r="18" spans="1:5" ht="18" customHeight="1">
      <c r="A18" s="79"/>
      <c r="B18" s="19" t="s">
        <v>505</v>
      </c>
      <c r="C18" s="19" t="s">
        <v>506</v>
      </c>
      <c r="D18" s="40">
        <v>1248212140</v>
      </c>
      <c r="E18" s="19" t="s">
        <v>507</v>
      </c>
    </row>
    <row r="19" spans="1:5" ht="18" customHeight="1">
      <c r="A19" s="79"/>
      <c r="B19" s="19" t="s">
        <v>508</v>
      </c>
      <c r="C19" s="19" t="s">
        <v>506</v>
      </c>
      <c r="D19" s="40">
        <v>399144463</v>
      </c>
      <c r="E19" s="19" t="s">
        <v>509</v>
      </c>
    </row>
    <row r="20" spans="1:5" ht="18" customHeight="1">
      <c r="A20" s="79"/>
      <c r="B20" s="19" t="s">
        <v>510</v>
      </c>
      <c r="C20" s="19" t="s">
        <v>445</v>
      </c>
      <c r="D20" s="40">
        <v>151337967</v>
      </c>
      <c r="E20" s="19" t="s">
        <v>511</v>
      </c>
    </row>
    <row r="21" spans="1:5" ht="18" customHeight="1">
      <c r="A21" s="79"/>
      <c r="B21" s="19" t="s">
        <v>512</v>
      </c>
      <c r="C21" s="19" t="s">
        <v>513</v>
      </c>
      <c r="D21" s="40">
        <v>97604911</v>
      </c>
      <c r="E21" s="19" t="s">
        <v>512</v>
      </c>
    </row>
    <row r="22" spans="1:5" ht="18" customHeight="1">
      <c r="A22" s="79"/>
      <c r="B22" s="19" t="s">
        <v>514</v>
      </c>
      <c r="C22" s="19" t="s">
        <v>506</v>
      </c>
      <c r="D22" s="40">
        <v>6749043</v>
      </c>
      <c r="E22" s="19" t="s">
        <v>515</v>
      </c>
    </row>
    <row r="23" spans="1:5" ht="18" customHeight="1">
      <c r="A23" s="79"/>
      <c r="B23" s="19" t="s">
        <v>446</v>
      </c>
      <c r="C23" s="19" t="s">
        <v>447</v>
      </c>
      <c r="D23" s="40">
        <v>804211165</v>
      </c>
      <c r="E23" s="19"/>
    </row>
    <row r="24" spans="1:5" ht="18" customHeight="1">
      <c r="A24" s="79"/>
      <c r="B24" s="19" t="s">
        <v>448</v>
      </c>
      <c r="C24" s="19" t="s">
        <v>447</v>
      </c>
      <c r="D24" s="40">
        <v>16986700</v>
      </c>
      <c r="E24" s="19"/>
    </row>
    <row r="25" spans="1:5" ht="18" customHeight="1">
      <c r="A25" s="79"/>
      <c r="B25" s="19" t="s">
        <v>493</v>
      </c>
      <c r="C25" s="19"/>
      <c r="D25" s="40">
        <v>1458491601</v>
      </c>
      <c r="E25" s="19"/>
    </row>
    <row r="26" spans="1:5" ht="18" customHeight="1">
      <c r="A26" s="80"/>
      <c r="B26" s="41" t="s">
        <v>109</v>
      </c>
      <c r="C26" s="64"/>
      <c r="D26" s="40">
        <v>5339953729</v>
      </c>
      <c r="E26" s="64"/>
    </row>
    <row r="27" spans="1:5" ht="18" customHeight="1">
      <c r="A27" s="41" t="s">
        <v>10</v>
      </c>
      <c r="B27" s="64"/>
      <c r="C27" s="64"/>
      <c r="D27" s="40">
        <v>5505843192</v>
      </c>
      <c r="E27" s="64"/>
    </row>
  </sheetData>
  <mergeCells count="2">
    <mergeCell ref="A6:A12"/>
    <mergeCell ref="A13:A26"/>
  </mergeCells>
  <phoneticPr fontId="4"/>
  <printOptions horizontalCentered="1" vertic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34"/>
  <sheetViews>
    <sheetView workbookViewId="0"/>
  </sheetViews>
  <sheetFormatPr defaultColWidth="8.875" defaultRowHeight="15.75"/>
  <cols>
    <col min="1" max="1" width="27.375" style="14" customWidth="1"/>
    <col min="2" max="2" width="19.625" style="14" customWidth="1"/>
    <col min="3" max="3" width="16.625" style="14" customWidth="1"/>
    <col min="4" max="5" width="19.625" style="14" customWidth="1"/>
    <col min="6" max="16384" width="8.875" style="14"/>
  </cols>
  <sheetData>
    <row r="1" spans="1:5" ht="30">
      <c r="A1" s="1" t="s">
        <v>389</v>
      </c>
    </row>
    <row r="2" spans="1:5" ht="18.75">
      <c r="A2" s="15" t="s">
        <v>393</v>
      </c>
    </row>
    <row r="3" spans="1:5" ht="18.75">
      <c r="A3" s="15" t="s">
        <v>470</v>
      </c>
    </row>
    <row r="4" spans="1:5" ht="18.75">
      <c r="E4" s="16" t="s">
        <v>333</v>
      </c>
    </row>
    <row r="5" spans="1:5" ht="22.5" customHeight="1">
      <c r="A5" s="38" t="s">
        <v>113</v>
      </c>
      <c r="B5" s="38" t="s">
        <v>91</v>
      </c>
      <c r="C5" s="75" t="s">
        <v>114</v>
      </c>
      <c r="D5" s="75"/>
      <c r="E5" s="38" t="s">
        <v>106</v>
      </c>
    </row>
    <row r="6" spans="1:5" ht="18" customHeight="1">
      <c r="A6" s="80" t="s">
        <v>115</v>
      </c>
      <c r="B6" s="80" t="s">
        <v>116</v>
      </c>
      <c r="C6" s="79" t="s">
        <v>321</v>
      </c>
      <c r="D6" s="82"/>
      <c r="E6" s="28">
        <v>8724632910</v>
      </c>
    </row>
    <row r="7" spans="1:5" ht="18" customHeight="1">
      <c r="A7" s="80"/>
      <c r="B7" s="80"/>
      <c r="C7" s="79" t="s">
        <v>322</v>
      </c>
      <c r="D7" s="82"/>
      <c r="E7" s="28">
        <v>167086000</v>
      </c>
    </row>
    <row r="8" spans="1:5" ht="18" customHeight="1">
      <c r="A8" s="80"/>
      <c r="B8" s="80"/>
      <c r="C8" s="79" t="s">
        <v>323</v>
      </c>
      <c r="D8" s="82"/>
      <c r="E8" s="28">
        <v>17467000</v>
      </c>
    </row>
    <row r="9" spans="1:5" ht="18" customHeight="1">
      <c r="A9" s="80"/>
      <c r="B9" s="80"/>
      <c r="C9" s="79" t="s">
        <v>324</v>
      </c>
      <c r="D9" s="82"/>
      <c r="E9" s="28">
        <v>49740000</v>
      </c>
    </row>
    <row r="10" spans="1:5" ht="18" customHeight="1">
      <c r="A10" s="80"/>
      <c r="B10" s="80"/>
      <c r="C10" s="79" t="s">
        <v>325</v>
      </c>
      <c r="D10" s="82"/>
      <c r="E10" s="28">
        <v>37650000</v>
      </c>
    </row>
    <row r="11" spans="1:5" ht="18" customHeight="1">
      <c r="A11" s="80"/>
      <c r="B11" s="80"/>
      <c r="C11" s="79" t="s">
        <v>326</v>
      </c>
      <c r="D11" s="82"/>
      <c r="E11" s="28">
        <v>1193532000</v>
      </c>
    </row>
    <row r="12" spans="1:5" ht="18" customHeight="1">
      <c r="A12" s="80"/>
      <c r="B12" s="80"/>
      <c r="C12" s="79" t="s">
        <v>327</v>
      </c>
      <c r="D12" s="82"/>
      <c r="E12" s="28">
        <v>96503000</v>
      </c>
    </row>
    <row r="13" spans="1:5" ht="18" customHeight="1">
      <c r="A13" s="80"/>
      <c r="B13" s="80"/>
      <c r="C13" s="79" t="s">
        <v>328</v>
      </c>
      <c r="D13" s="82"/>
      <c r="E13" s="28">
        <v>44203000</v>
      </c>
    </row>
    <row r="14" spans="1:5" ht="18" customHeight="1">
      <c r="A14" s="80"/>
      <c r="B14" s="80"/>
      <c r="C14" s="79" t="s">
        <v>329</v>
      </c>
      <c r="D14" s="82"/>
      <c r="E14" s="28">
        <v>2252817000</v>
      </c>
    </row>
    <row r="15" spans="1:5" ht="18" customHeight="1">
      <c r="A15" s="80"/>
      <c r="B15" s="80"/>
      <c r="C15" s="79" t="s">
        <v>330</v>
      </c>
      <c r="D15" s="82"/>
      <c r="E15" s="28">
        <v>9249000</v>
      </c>
    </row>
    <row r="16" spans="1:5" ht="18" customHeight="1">
      <c r="A16" s="80"/>
      <c r="B16" s="80"/>
      <c r="C16" s="100" t="s">
        <v>417</v>
      </c>
      <c r="D16" s="101"/>
      <c r="E16" s="28">
        <v>170363163</v>
      </c>
    </row>
    <row r="17" spans="1:5" ht="18" customHeight="1">
      <c r="A17" s="80"/>
      <c r="B17" s="80"/>
      <c r="C17" s="100" t="s">
        <v>418</v>
      </c>
      <c r="D17" s="101"/>
      <c r="E17" s="28">
        <v>79996719</v>
      </c>
    </row>
    <row r="18" spans="1:5" ht="18" customHeight="1">
      <c r="A18" s="80"/>
      <c r="B18" s="80"/>
      <c r="C18" s="100" t="s">
        <v>373</v>
      </c>
      <c r="D18" s="101"/>
      <c r="E18" s="28" t="s">
        <v>24</v>
      </c>
    </row>
    <row r="19" spans="1:5" ht="18" customHeight="1">
      <c r="A19" s="80"/>
      <c r="B19" s="80"/>
      <c r="C19" s="79" t="s">
        <v>467</v>
      </c>
      <c r="D19" s="82"/>
      <c r="E19" s="28">
        <v>19248932</v>
      </c>
    </row>
    <row r="20" spans="1:5" ht="18" customHeight="1">
      <c r="A20" s="80"/>
      <c r="B20" s="80"/>
      <c r="C20" s="79" t="s">
        <v>468</v>
      </c>
      <c r="D20" s="82"/>
      <c r="E20" s="28">
        <v>25062483</v>
      </c>
    </row>
    <row r="21" spans="1:5" ht="18" customHeight="1">
      <c r="A21" s="80"/>
      <c r="B21" s="80"/>
      <c r="C21" s="80" t="s">
        <v>43</v>
      </c>
      <c r="D21" s="82"/>
      <c r="E21" s="28">
        <v>12887551207</v>
      </c>
    </row>
    <row r="22" spans="1:5" ht="18" customHeight="1">
      <c r="A22" s="80"/>
      <c r="B22" s="80" t="s">
        <v>117</v>
      </c>
      <c r="C22" s="81" t="s">
        <v>118</v>
      </c>
      <c r="D22" s="19" t="s">
        <v>331</v>
      </c>
      <c r="E22" s="28">
        <v>274566235</v>
      </c>
    </row>
    <row r="23" spans="1:5" ht="18" customHeight="1">
      <c r="A23" s="80"/>
      <c r="B23" s="80"/>
      <c r="C23" s="80"/>
      <c r="D23" s="19" t="s">
        <v>332</v>
      </c>
      <c r="E23" s="28">
        <v>133469347</v>
      </c>
    </row>
    <row r="24" spans="1:5" ht="18" customHeight="1">
      <c r="A24" s="80"/>
      <c r="B24" s="80"/>
      <c r="C24" s="80"/>
      <c r="D24" s="41" t="s">
        <v>109</v>
      </c>
      <c r="E24" s="28">
        <v>408035582</v>
      </c>
    </row>
    <row r="25" spans="1:5" ht="18" customHeight="1">
      <c r="A25" s="80"/>
      <c r="B25" s="80"/>
      <c r="C25" s="81" t="s">
        <v>119</v>
      </c>
      <c r="D25" s="19" t="s">
        <v>331</v>
      </c>
      <c r="E25" s="28">
        <v>2569084434</v>
      </c>
    </row>
    <row r="26" spans="1:5" ht="18" customHeight="1">
      <c r="A26" s="80"/>
      <c r="B26" s="80"/>
      <c r="C26" s="80"/>
      <c r="D26" s="19" t="s">
        <v>332</v>
      </c>
      <c r="E26" s="28">
        <v>1375935372</v>
      </c>
    </row>
    <row r="27" spans="1:5" ht="18" customHeight="1">
      <c r="A27" s="80"/>
      <c r="B27" s="80"/>
      <c r="C27" s="80"/>
      <c r="D27" s="41" t="s">
        <v>109</v>
      </c>
      <c r="E27" s="28">
        <v>3945019806</v>
      </c>
    </row>
    <row r="28" spans="1:5" ht="18" customHeight="1">
      <c r="A28" s="82"/>
      <c r="B28" s="82"/>
      <c r="C28" s="80" t="s">
        <v>43</v>
      </c>
      <c r="D28" s="82"/>
      <c r="E28" s="28">
        <v>4353055388</v>
      </c>
    </row>
    <row r="29" spans="1:5" ht="18" customHeight="1">
      <c r="A29" s="82"/>
      <c r="B29" s="80" t="s">
        <v>10</v>
      </c>
      <c r="C29" s="82"/>
      <c r="D29" s="82"/>
      <c r="E29" s="28">
        <v>17240606595</v>
      </c>
    </row>
    <row r="30" spans="1:5" ht="18" customHeight="1">
      <c r="A30" s="80" t="s">
        <v>419</v>
      </c>
      <c r="B30" s="80" t="s">
        <v>388</v>
      </c>
      <c r="C30" s="79"/>
      <c r="D30" s="82"/>
      <c r="E30" s="28"/>
    </row>
    <row r="31" spans="1:5" ht="18" customHeight="1">
      <c r="A31" s="80"/>
      <c r="B31" s="80"/>
      <c r="C31" s="80" t="s">
        <v>43</v>
      </c>
      <c r="D31" s="82"/>
      <c r="E31" s="28" t="s">
        <v>24</v>
      </c>
    </row>
    <row r="32" spans="1:5" ht="18" customHeight="1">
      <c r="A32" s="80"/>
      <c r="B32" s="80" t="s">
        <v>117</v>
      </c>
      <c r="C32" s="81" t="s">
        <v>118</v>
      </c>
      <c r="D32" s="19"/>
      <c r="E32" s="28"/>
    </row>
    <row r="33" spans="1:5" ht="18" customHeight="1">
      <c r="A33" s="80"/>
      <c r="B33" s="80"/>
      <c r="C33" s="80"/>
      <c r="D33" s="41" t="s">
        <v>109</v>
      </c>
      <c r="E33" s="28" t="s">
        <v>24</v>
      </c>
    </row>
    <row r="34" spans="1:5" ht="18" customHeight="1">
      <c r="A34" s="80"/>
      <c r="B34" s="80"/>
      <c r="C34" s="81" t="s">
        <v>119</v>
      </c>
      <c r="D34" s="19" t="s">
        <v>332</v>
      </c>
      <c r="E34" s="28">
        <v>310000</v>
      </c>
    </row>
    <row r="35" spans="1:5" ht="18" customHeight="1">
      <c r="A35" s="80"/>
      <c r="B35" s="80"/>
      <c r="C35" s="80"/>
      <c r="D35" s="41" t="s">
        <v>109</v>
      </c>
      <c r="E35" s="28">
        <v>310000</v>
      </c>
    </row>
    <row r="36" spans="1:5" ht="18" customHeight="1">
      <c r="A36" s="82"/>
      <c r="B36" s="82"/>
      <c r="C36" s="80" t="s">
        <v>43</v>
      </c>
      <c r="D36" s="82"/>
      <c r="E36" s="28">
        <v>310000</v>
      </c>
    </row>
    <row r="37" spans="1:5" ht="18" customHeight="1">
      <c r="A37" s="82"/>
      <c r="B37" s="80" t="s">
        <v>10</v>
      </c>
      <c r="C37" s="82"/>
      <c r="D37" s="82"/>
      <c r="E37" s="28">
        <v>310000</v>
      </c>
    </row>
    <row r="38" spans="1:5" ht="18" customHeight="1">
      <c r="A38" s="80" t="s">
        <v>420</v>
      </c>
      <c r="B38" s="80" t="s">
        <v>388</v>
      </c>
      <c r="C38" s="79" t="s">
        <v>421</v>
      </c>
      <c r="D38" s="82"/>
      <c r="E38" s="28">
        <v>24088932</v>
      </c>
    </row>
    <row r="39" spans="1:5" ht="18" customHeight="1">
      <c r="A39" s="80"/>
      <c r="B39" s="80"/>
      <c r="C39" s="80" t="s">
        <v>43</v>
      </c>
      <c r="D39" s="82"/>
      <c r="E39" s="28">
        <v>24088932</v>
      </c>
    </row>
    <row r="40" spans="1:5" ht="18" customHeight="1">
      <c r="A40" s="80"/>
      <c r="B40" s="80" t="s">
        <v>117</v>
      </c>
      <c r="C40" s="81" t="s">
        <v>118</v>
      </c>
      <c r="D40" s="19"/>
      <c r="E40" s="28"/>
    </row>
    <row r="41" spans="1:5" ht="18" customHeight="1">
      <c r="A41" s="80"/>
      <c r="B41" s="80"/>
      <c r="C41" s="80"/>
      <c r="D41" s="41" t="s">
        <v>109</v>
      </c>
      <c r="E41" s="28" t="s">
        <v>24</v>
      </c>
    </row>
    <row r="42" spans="1:5" ht="18" customHeight="1">
      <c r="A42" s="80"/>
      <c r="B42" s="80"/>
      <c r="C42" s="81" t="s">
        <v>119</v>
      </c>
      <c r="D42" s="19"/>
      <c r="E42" s="28"/>
    </row>
    <row r="43" spans="1:5" ht="18" customHeight="1">
      <c r="A43" s="80"/>
      <c r="B43" s="80"/>
      <c r="C43" s="80"/>
      <c r="D43" s="41" t="s">
        <v>109</v>
      </c>
      <c r="E43" s="28" t="s">
        <v>24</v>
      </c>
    </row>
    <row r="44" spans="1:5" ht="18" customHeight="1">
      <c r="A44" s="82"/>
      <c r="B44" s="82"/>
      <c r="C44" s="80" t="s">
        <v>43</v>
      </c>
      <c r="D44" s="82"/>
      <c r="E44" s="28" t="s">
        <v>24</v>
      </c>
    </row>
    <row r="45" spans="1:5" ht="18" customHeight="1" thickBot="1">
      <c r="A45" s="92"/>
      <c r="B45" s="91" t="s">
        <v>10</v>
      </c>
      <c r="C45" s="92"/>
      <c r="D45" s="92"/>
      <c r="E45" s="51">
        <v>24088932</v>
      </c>
    </row>
    <row r="46" spans="1:5" ht="16.5" thickTop="1">
      <c r="A46" s="87" t="s">
        <v>391</v>
      </c>
      <c r="B46" s="94" t="s">
        <v>116</v>
      </c>
      <c r="C46" s="95"/>
      <c r="D46" s="96"/>
      <c r="E46" s="65">
        <v>12911640139</v>
      </c>
    </row>
    <row r="47" spans="1:5">
      <c r="A47" s="87"/>
      <c r="B47" s="80" t="s">
        <v>117</v>
      </c>
      <c r="C47" s="89" t="s">
        <v>337</v>
      </c>
      <c r="D47" s="90"/>
      <c r="E47" s="28">
        <v>408035582</v>
      </c>
    </row>
    <row r="48" spans="1:5">
      <c r="A48" s="87"/>
      <c r="B48" s="80"/>
      <c r="C48" s="89" t="s">
        <v>338</v>
      </c>
      <c r="D48" s="90"/>
      <c r="E48" s="28">
        <v>3945329806</v>
      </c>
    </row>
    <row r="49" spans="1:5">
      <c r="A49" s="87"/>
      <c r="B49" s="82"/>
      <c r="C49" s="83" t="s">
        <v>43</v>
      </c>
      <c r="D49" s="85"/>
      <c r="E49" s="28">
        <v>4353365388</v>
      </c>
    </row>
    <row r="50" spans="1:5">
      <c r="A50" s="93"/>
      <c r="B50" s="80" t="s">
        <v>10</v>
      </c>
      <c r="C50" s="82"/>
      <c r="D50" s="82"/>
      <c r="E50" s="28">
        <v>17265005527</v>
      </c>
    </row>
    <row r="51" spans="1:5">
      <c r="A51" s="66" t="s">
        <v>390</v>
      </c>
      <c r="B51" s="83" t="s">
        <v>116</v>
      </c>
      <c r="C51" s="84"/>
      <c r="D51" s="85"/>
      <c r="E51" s="67">
        <v>-24088932</v>
      </c>
    </row>
    <row r="52" spans="1:5">
      <c r="A52" s="86" t="s">
        <v>392</v>
      </c>
      <c r="B52" s="83" t="s">
        <v>116</v>
      </c>
      <c r="C52" s="84"/>
      <c r="D52" s="85"/>
      <c r="E52" s="28">
        <v>12887551207</v>
      </c>
    </row>
    <row r="53" spans="1:5">
      <c r="A53" s="87"/>
      <c r="B53" s="80" t="s">
        <v>117</v>
      </c>
      <c r="C53" s="89" t="s">
        <v>337</v>
      </c>
      <c r="D53" s="90"/>
      <c r="E53" s="28">
        <v>408035582</v>
      </c>
    </row>
    <row r="54" spans="1:5">
      <c r="A54" s="87"/>
      <c r="B54" s="80"/>
      <c r="C54" s="89" t="s">
        <v>338</v>
      </c>
      <c r="D54" s="90"/>
      <c r="E54" s="28">
        <v>3945329806</v>
      </c>
    </row>
    <row r="55" spans="1:5">
      <c r="A55" s="87"/>
      <c r="B55" s="82"/>
      <c r="C55" s="83" t="s">
        <v>43</v>
      </c>
      <c r="D55" s="85"/>
      <c r="E55" s="28">
        <v>4353365388</v>
      </c>
    </row>
    <row r="56" spans="1:5" ht="16.5" thickBot="1">
      <c r="A56" s="88"/>
      <c r="B56" s="91" t="s">
        <v>10</v>
      </c>
      <c r="C56" s="92"/>
      <c r="D56" s="92"/>
      <c r="E56" s="51">
        <v>17240916595</v>
      </c>
    </row>
    <row r="57" spans="1:5" ht="18" customHeight="1" thickTop="1">
      <c r="A57" s="86" t="s">
        <v>449</v>
      </c>
      <c r="B57" s="97" t="s">
        <v>388</v>
      </c>
      <c r="C57" s="79" t="s">
        <v>450</v>
      </c>
      <c r="D57" s="82"/>
      <c r="E57" s="28">
        <v>1317567700</v>
      </c>
    </row>
    <row r="58" spans="1:5" ht="18" customHeight="1">
      <c r="A58" s="87"/>
      <c r="B58" s="98"/>
      <c r="C58" s="79" t="s">
        <v>516</v>
      </c>
      <c r="D58" s="82"/>
      <c r="E58" s="28">
        <v>17428327</v>
      </c>
    </row>
    <row r="59" spans="1:5" ht="18" customHeight="1">
      <c r="A59" s="87"/>
      <c r="B59" s="98"/>
      <c r="C59" s="100" t="s">
        <v>421</v>
      </c>
      <c r="D59" s="101"/>
      <c r="E59" s="28">
        <v>493191053</v>
      </c>
    </row>
    <row r="60" spans="1:5" ht="18" customHeight="1">
      <c r="A60" s="87"/>
      <c r="B60" s="99"/>
      <c r="C60" s="80" t="s">
        <v>43</v>
      </c>
      <c r="D60" s="82"/>
      <c r="E60" s="28">
        <v>1828187080</v>
      </c>
    </row>
    <row r="61" spans="1:5" ht="18" customHeight="1">
      <c r="A61" s="87"/>
      <c r="B61" s="80" t="s">
        <v>117</v>
      </c>
      <c r="C61" s="81" t="s">
        <v>118</v>
      </c>
      <c r="D61" s="19" t="s">
        <v>331</v>
      </c>
      <c r="E61" s="28" t="s">
        <v>24</v>
      </c>
    </row>
    <row r="62" spans="1:5" ht="18" customHeight="1">
      <c r="A62" s="87"/>
      <c r="B62" s="80"/>
      <c r="C62" s="80"/>
      <c r="D62" s="19" t="s">
        <v>332</v>
      </c>
      <c r="E62" s="28" t="s">
        <v>24</v>
      </c>
    </row>
    <row r="63" spans="1:5" ht="18" customHeight="1">
      <c r="A63" s="87"/>
      <c r="B63" s="80"/>
      <c r="C63" s="80"/>
      <c r="D63" s="41" t="s">
        <v>109</v>
      </c>
      <c r="E63" s="28" t="s">
        <v>24</v>
      </c>
    </row>
    <row r="64" spans="1:5" ht="18" customHeight="1">
      <c r="A64" s="87"/>
      <c r="B64" s="80"/>
      <c r="C64" s="81" t="s">
        <v>119</v>
      </c>
      <c r="D64" s="19" t="s">
        <v>331</v>
      </c>
      <c r="E64" s="28">
        <v>204000</v>
      </c>
    </row>
    <row r="65" spans="1:5" ht="18" customHeight="1">
      <c r="A65" s="87"/>
      <c r="B65" s="80"/>
      <c r="C65" s="80"/>
      <c r="D65" s="19" t="s">
        <v>332</v>
      </c>
      <c r="E65" s="28">
        <v>3985745371</v>
      </c>
    </row>
    <row r="66" spans="1:5" ht="18" customHeight="1">
      <c r="A66" s="87"/>
      <c r="B66" s="80"/>
      <c r="C66" s="80"/>
      <c r="D66" s="41" t="s">
        <v>109</v>
      </c>
      <c r="E66" s="28">
        <v>3985949371</v>
      </c>
    </row>
    <row r="67" spans="1:5" ht="18" customHeight="1">
      <c r="A67" s="87"/>
      <c r="B67" s="82"/>
      <c r="C67" s="80" t="s">
        <v>43</v>
      </c>
      <c r="D67" s="82"/>
      <c r="E67" s="28">
        <v>3985949371</v>
      </c>
    </row>
    <row r="68" spans="1:5" ht="18" customHeight="1">
      <c r="A68" s="93"/>
      <c r="B68" s="80" t="s">
        <v>10</v>
      </c>
      <c r="C68" s="82"/>
      <c r="D68" s="82"/>
      <c r="E68" s="28">
        <v>5814136451</v>
      </c>
    </row>
    <row r="69" spans="1:5" ht="18" customHeight="1">
      <c r="A69" s="86" t="s">
        <v>451</v>
      </c>
      <c r="B69" s="97" t="s">
        <v>388</v>
      </c>
      <c r="C69" s="79" t="s">
        <v>452</v>
      </c>
      <c r="D69" s="82"/>
      <c r="E69" s="28">
        <v>1187722200</v>
      </c>
    </row>
    <row r="70" spans="1:5" ht="18" customHeight="1">
      <c r="A70" s="87"/>
      <c r="B70" s="98"/>
      <c r="C70" s="79" t="s">
        <v>453</v>
      </c>
      <c r="D70" s="82"/>
      <c r="E70" s="28">
        <v>1246899000</v>
      </c>
    </row>
    <row r="71" spans="1:5" ht="18" customHeight="1">
      <c r="A71" s="87"/>
      <c r="B71" s="98"/>
      <c r="C71" s="100" t="s">
        <v>421</v>
      </c>
      <c r="D71" s="101"/>
      <c r="E71" s="28">
        <v>714120000</v>
      </c>
    </row>
    <row r="72" spans="1:5" ht="18" customHeight="1">
      <c r="A72" s="87"/>
      <c r="B72" s="99"/>
      <c r="C72" s="80" t="s">
        <v>43</v>
      </c>
      <c r="D72" s="82"/>
      <c r="E72" s="28">
        <v>3148741200</v>
      </c>
    </row>
    <row r="73" spans="1:5" ht="18" customHeight="1">
      <c r="A73" s="87"/>
      <c r="B73" s="80" t="s">
        <v>117</v>
      </c>
      <c r="C73" s="81" t="s">
        <v>118</v>
      </c>
      <c r="D73" s="19" t="s">
        <v>331</v>
      </c>
      <c r="E73" s="28" t="s">
        <v>24</v>
      </c>
    </row>
    <row r="74" spans="1:5" ht="18" customHeight="1">
      <c r="A74" s="87"/>
      <c r="B74" s="80"/>
      <c r="C74" s="80"/>
      <c r="D74" s="19" t="s">
        <v>332</v>
      </c>
      <c r="E74" s="28" t="s">
        <v>24</v>
      </c>
    </row>
    <row r="75" spans="1:5" ht="18" customHeight="1">
      <c r="A75" s="87"/>
      <c r="B75" s="80"/>
      <c r="C75" s="80"/>
      <c r="D75" s="41" t="s">
        <v>109</v>
      </c>
      <c r="E75" s="28" t="s">
        <v>24</v>
      </c>
    </row>
    <row r="76" spans="1:5" ht="18" customHeight="1">
      <c r="A76" s="87"/>
      <c r="B76" s="80"/>
      <c r="C76" s="81" t="s">
        <v>119</v>
      </c>
      <c r="D76" s="19" t="s">
        <v>331</v>
      </c>
      <c r="E76" s="28">
        <v>1060382954</v>
      </c>
    </row>
    <row r="77" spans="1:5" ht="18" customHeight="1">
      <c r="A77" s="87"/>
      <c r="B77" s="80"/>
      <c r="C77" s="80"/>
      <c r="D77" s="19" t="s">
        <v>332</v>
      </c>
      <c r="E77" s="28">
        <v>707601817</v>
      </c>
    </row>
    <row r="78" spans="1:5" ht="18" customHeight="1">
      <c r="A78" s="87"/>
      <c r="B78" s="80"/>
      <c r="C78" s="80"/>
      <c r="D78" s="41" t="s">
        <v>109</v>
      </c>
      <c r="E78" s="28">
        <v>1767984771</v>
      </c>
    </row>
    <row r="79" spans="1:5" ht="18" customHeight="1">
      <c r="A79" s="87"/>
      <c r="B79" s="82"/>
      <c r="C79" s="80" t="s">
        <v>43</v>
      </c>
      <c r="D79" s="82"/>
      <c r="E79" s="28">
        <v>1767984771</v>
      </c>
    </row>
    <row r="80" spans="1:5" ht="18" customHeight="1">
      <c r="A80" s="93"/>
      <c r="B80" s="80" t="s">
        <v>10</v>
      </c>
      <c r="C80" s="82"/>
      <c r="D80" s="82"/>
      <c r="E80" s="28">
        <v>4916725971</v>
      </c>
    </row>
    <row r="81" spans="1:5" ht="18" customHeight="1">
      <c r="A81" s="86" t="s">
        <v>454</v>
      </c>
      <c r="B81" s="97" t="s">
        <v>388</v>
      </c>
      <c r="C81" s="79" t="s">
        <v>455</v>
      </c>
      <c r="D81" s="82"/>
      <c r="E81" s="28">
        <v>656751400</v>
      </c>
    </row>
    <row r="82" spans="1:5" ht="18" customHeight="1">
      <c r="A82" s="87"/>
      <c r="B82" s="98"/>
      <c r="C82" s="100" t="s">
        <v>421</v>
      </c>
      <c r="D82" s="101"/>
      <c r="E82" s="28">
        <v>819816000</v>
      </c>
    </row>
    <row r="83" spans="1:5" ht="18" customHeight="1">
      <c r="A83" s="87"/>
      <c r="B83" s="99"/>
      <c r="C83" s="80" t="s">
        <v>43</v>
      </c>
      <c r="D83" s="82"/>
      <c r="E83" s="28">
        <v>1476567400</v>
      </c>
    </row>
    <row r="84" spans="1:5" ht="18" customHeight="1">
      <c r="A84" s="87"/>
      <c r="B84" s="80" t="s">
        <v>117</v>
      </c>
      <c r="C84" s="81" t="s">
        <v>118</v>
      </c>
      <c r="D84" s="19" t="s">
        <v>331</v>
      </c>
      <c r="E84" s="28" t="s">
        <v>24</v>
      </c>
    </row>
    <row r="85" spans="1:5" ht="18" customHeight="1">
      <c r="A85" s="87"/>
      <c r="B85" s="80"/>
      <c r="C85" s="80"/>
      <c r="D85" s="19" t="s">
        <v>332</v>
      </c>
      <c r="E85" s="28" t="s">
        <v>24</v>
      </c>
    </row>
    <row r="86" spans="1:5" ht="18" customHeight="1">
      <c r="A86" s="87"/>
      <c r="B86" s="80"/>
      <c r="C86" s="80"/>
      <c r="D86" s="41" t="s">
        <v>109</v>
      </c>
      <c r="E86" s="28" t="s">
        <v>24</v>
      </c>
    </row>
    <row r="87" spans="1:5" ht="18" customHeight="1">
      <c r="A87" s="87"/>
      <c r="B87" s="80"/>
      <c r="C87" s="81" t="s">
        <v>119</v>
      </c>
      <c r="D87" s="19" t="s">
        <v>331</v>
      </c>
      <c r="E87" s="28">
        <v>2397000</v>
      </c>
    </row>
    <row r="88" spans="1:5" ht="18" customHeight="1">
      <c r="A88" s="87"/>
      <c r="B88" s="80"/>
      <c r="C88" s="80"/>
      <c r="D88" s="19" t="s">
        <v>332</v>
      </c>
      <c r="E88" s="28" t="s">
        <v>24</v>
      </c>
    </row>
    <row r="89" spans="1:5" ht="18" customHeight="1">
      <c r="A89" s="87"/>
      <c r="B89" s="80"/>
      <c r="C89" s="80"/>
      <c r="D89" s="41" t="s">
        <v>109</v>
      </c>
      <c r="E89" s="28">
        <v>2397000</v>
      </c>
    </row>
    <row r="90" spans="1:5" ht="18" customHeight="1">
      <c r="A90" s="87"/>
      <c r="B90" s="82"/>
      <c r="C90" s="80" t="s">
        <v>43</v>
      </c>
      <c r="D90" s="82"/>
      <c r="E90" s="28">
        <v>2397000</v>
      </c>
    </row>
    <row r="91" spans="1:5" ht="18" customHeight="1">
      <c r="A91" s="93"/>
      <c r="B91" s="80" t="s">
        <v>10</v>
      </c>
      <c r="C91" s="82"/>
      <c r="D91" s="82"/>
      <c r="E91" s="28">
        <v>1478964400</v>
      </c>
    </row>
    <row r="92" spans="1:5" ht="18" customHeight="1">
      <c r="A92" s="81" t="s">
        <v>461</v>
      </c>
      <c r="B92" s="80" t="s">
        <v>317</v>
      </c>
      <c r="C92" s="79" t="s">
        <v>462</v>
      </c>
      <c r="D92" s="82"/>
      <c r="E92" s="40">
        <v>4427000</v>
      </c>
    </row>
    <row r="93" spans="1:5" ht="18" customHeight="1">
      <c r="A93" s="81"/>
      <c r="B93" s="80"/>
      <c r="C93" s="79" t="s">
        <v>463</v>
      </c>
      <c r="D93" s="82"/>
      <c r="E93" s="40">
        <v>303384000</v>
      </c>
    </row>
    <row r="94" spans="1:5" ht="18" customHeight="1">
      <c r="A94" s="81"/>
      <c r="B94" s="80"/>
      <c r="C94" s="79" t="s">
        <v>464</v>
      </c>
      <c r="D94" s="82"/>
      <c r="E94" s="40">
        <v>262175000</v>
      </c>
    </row>
    <row r="95" spans="1:5" ht="18" customHeight="1">
      <c r="A95" s="81"/>
      <c r="B95" s="80"/>
      <c r="C95" s="79" t="s">
        <v>465</v>
      </c>
      <c r="D95" s="82"/>
      <c r="E95" s="40">
        <v>101861000</v>
      </c>
    </row>
    <row r="96" spans="1:5" ht="18" customHeight="1">
      <c r="A96" s="81"/>
      <c r="B96" s="80"/>
      <c r="C96" s="79" t="s">
        <v>466</v>
      </c>
      <c r="D96" s="82"/>
      <c r="E96" s="40">
        <v>317793760</v>
      </c>
    </row>
    <row r="97" spans="1:5" ht="18" customHeight="1">
      <c r="A97" s="80"/>
      <c r="B97" s="80"/>
      <c r="C97" s="80" t="s">
        <v>43</v>
      </c>
      <c r="D97" s="82"/>
      <c r="E97" s="40">
        <v>989640760</v>
      </c>
    </row>
    <row r="98" spans="1:5" ht="18" customHeight="1">
      <c r="A98" s="80"/>
      <c r="B98" s="80" t="s">
        <v>117</v>
      </c>
      <c r="C98" s="81" t="s">
        <v>118</v>
      </c>
      <c r="D98" s="19"/>
      <c r="E98" s="28" t="s">
        <v>24</v>
      </c>
    </row>
    <row r="99" spans="1:5" ht="18" customHeight="1">
      <c r="A99" s="80"/>
      <c r="B99" s="80"/>
      <c r="C99" s="80"/>
      <c r="D99" s="41" t="s">
        <v>109</v>
      </c>
      <c r="E99" s="28" t="s">
        <v>24</v>
      </c>
    </row>
    <row r="100" spans="1:5" ht="18" customHeight="1">
      <c r="A100" s="80"/>
      <c r="B100" s="80"/>
      <c r="C100" s="81" t="s">
        <v>119</v>
      </c>
      <c r="D100" s="19" t="s">
        <v>517</v>
      </c>
      <c r="E100" s="40">
        <v>11864000</v>
      </c>
    </row>
    <row r="101" spans="1:5" ht="18" customHeight="1">
      <c r="A101" s="80"/>
      <c r="B101" s="80"/>
      <c r="C101" s="80"/>
      <c r="D101" s="41" t="s">
        <v>109</v>
      </c>
      <c r="E101" s="40">
        <v>11864000</v>
      </c>
    </row>
    <row r="102" spans="1:5" ht="18" customHeight="1">
      <c r="A102" s="82"/>
      <c r="B102" s="82"/>
      <c r="C102" s="80" t="s">
        <v>43</v>
      </c>
      <c r="D102" s="82"/>
      <c r="E102" s="40">
        <v>11864000</v>
      </c>
    </row>
    <row r="103" spans="1:5">
      <c r="A103" s="82"/>
      <c r="B103" s="80" t="s">
        <v>10</v>
      </c>
      <c r="C103" s="82"/>
      <c r="D103" s="82"/>
      <c r="E103" s="40">
        <v>1001504760</v>
      </c>
    </row>
    <row r="104" spans="1:5" ht="18" customHeight="1">
      <c r="A104" s="81" t="s">
        <v>456</v>
      </c>
      <c r="B104" s="80" t="s">
        <v>317</v>
      </c>
      <c r="C104" s="79" t="s">
        <v>464</v>
      </c>
      <c r="D104" s="82"/>
      <c r="E104" s="40">
        <v>242586000</v>
      </c>
    </row>
    <row r="105" spans="1:5" ht="18" customHeight="1">
      <c r="A105" s="81"/>
      <c r="B105" s="80"/>
      <c r="C105" s="79" t="s">
        <v>465</v>
      </c>
      <c r="D105" s="82"/>
      <c r="E105" s="40">
        <v>92779000</v>
      </c>
    </row>
    <row r="106" spans="1:5" ht="18" customHeight="1">
      <c r="A106" s="81"/>
      <c r="B106" s="80"/>
      <c r="C106" s="79" t="s">
        <v>466</v>
      </c>
      <c r="D106" s="82"/>
      <c r="E106" s="40">
        <v>82516000</v>
      </c>
    </row>
    <row r="107" spans="1:5" ht="18" customHeight="1">
      <c r="A107" s="80"/>
      <c r="B107" s="80"/>
      <c r="C107" s="80" t="s">
        <v>43</v>
      </c>
      <c r="D107" s="82"/>
      <c r="E107" s="40">
        <v>417881000</v>
      </c>
    </row>
    <row r="108" spans="1:5" ht="18" customHeight="1">
      <c r="A108" s="80"/>
      <c r="B108" s="80" t="s">
        <v>117</v>
      </c>
      <c r="C108" s="81" t="s">
        <v>118</v>
      </c>
      <c r="D108" s="19"/>
      <c r="E108" s="28" t="s">
        <v>24</v>
      </c>
    </row>
    <row r="109" spans="1:5" ht="18" customHeight="1">
      <c r="A109" s="80"/>
      <c r="B109" s="80"/>
      <c r="C109" s="80"/>
      <c r="D109" s="41" t="s">
        <v>109</v>
      </c>
      <c r="E109" s="28" t="s">
        <v>24</v>
      </c>
    </row>
    <row r="110" spans="1:5" ht="18" customHeight="1">
      <c r="A110" s="80"/>
      <c r="B110" s="80"/>
      <c r="C110" s="81" t="s">
        <v>119</v>
      </c>
      <c r="D110" s="19"/>
      <c r="E110" s="28" t="s">
        <v>24</v>
      </c>
    </row>
    <row r="111" spans="1:5" ht="18" customHeight="1">
      <c r="A111" s="80"/>
      <c r="B111" s="80"/>
      <c r="C111" s="80"/>
      <c r="D111" s="41" t="s">
        <v>109</v>
      </c>
      <c r="E111" s="28" t="s">
        <v>24</v>
      </c>
    </row>
    <row r="112" spans="1:5" ht="18" customHeight="1">
      <c r="A112" s="82"/>
      <c r="B112" s="82"/>
      <c r="C112" s="80" t="s">
        <v>43</v>
      </c>
      <c r="D112" s="82"/>
      <c r="E112" s="28" t="s">
        <v>24</v>
      </c>
    </row>
    <row r="113" spans="1:5">
      <c r="A113" s="82"/>
      <c r="B113" s="80" t="s">
        <v>10</v>
      </c>
      <c r="C113" s="82"/>
      <c r="D113" s="82"/>
      <c r="E113" s="40">
        <v>417881000</v>
      </c>
    </row>
    <row r="114" spans="1:5" ht="18" customHeight="1">
      <c r="A114" s="81" t="s">
        <v>457</v>
      </c>
      <c r="B114" s="80" t="s">
        <v>317</v>
      </c>
      <c r="C114" s="79" t="s">
        <v>464</v>
      </c>
      <c r="D114" s="82"/>
      <c r="E114" s="40">
        <v>480000</v>
      </c>
    </row>
    <row r="115" spans="1:5" ht="18" customHeight="1">
      <c r="A115" s="81"/>
      <c r="B115" s="80"/>
      <c r="C115" s="79" t="s">
        <v>466</v>
      </c>
      <c r="D115" s="82"/>
      <c r="E115" s="40">
        <v>5090040</v>
      </c>
    </row>
    <row r="116" spans="1:5" ht="18" customHeight="1">
      <c r="A116" s="80"/>
      <c r="B116" s="80"/>
      <c r="C116" s="80" t="s">
        <v>43</v>
      </c>
      <c r="D116" s="82"/>
      <c r="E116" s="40">
        <v>5570040</v>
      </c>
    </row>
    <row r="117" spans="1:5" ht="18" customHeight="1">
      <c r="A117" s="80"/>
      <c r="B117" s="80" t="s">
        <v>117</v>
      </c>
      <c r="C117" s="81" t="s">
        <v>118</v>
      </c>
      <c r="D117" s="19"/>
      <c r="E117" s="28" t="s">
        <v>24</v>
      </c>
    </row>
    <row r="118" spans="1:5" ht="18" customHeight="1">
      <c r="A118" s="80"/>
      <c r="B118" s="80"/>
      <c r="C118" s="80"/>
      <c r="D118" s="41" t="s">
        <v>109</v>
      </c>
      <c r="E118" s="28" t="s">
        <v>24</v>
      </c>
    </row>
    <row r="119" spans="1:5" ht="18" customHeight="1">
      <c r="A119" s="80"/>
      <c r="B119" s="80"/>
      <c r="C119" s="81" t="s">
        <v>119</v>
      </c>
      <c r="D119" s="19"/>
      <c r="E119" s="28" t="s">
        <v>24</v>
      </c>
    </row>
    <row r="120" spans="1:5" ht="18" customHeight="1">
      <c r="A120" s="80"/>
      <c r="B120" s="80"/>
      <c r="C120" s="80"/>
      <c r="D120" s="41" t="s">
        <v>109</v>
      </c>
      <c r="E120" s="28" t="s">
        <v>24</v>
      </c>
    </row>
    <row r="121" spans="1:5" ht="18" customHeight="1">
      <c r="A121" s="82"/>
      <c r="B121" s="82"/>
      <c r="C121" s="80" t="s">
        <v>43</v>
      </c>
      <c r="D121" s="82"/>
      <c r="E121" s="28" t="s">
        <v>24</v>
      </c>
    </row>
    <row r="122" spans="1:5" ht="16.5" thickBot="1">
      <c r="A122" s="92"/>
      <c r="B122" s="91" t="s">
        <v>10</v>
      </c>
      <c r="C122" s="92"/>
      <c r="D122" s="92"/>
      <c r="E122" s="48">
        <v>5570040</v>
      </c>
    </row>
    <row r="123" spans="1:5" ht="16.5" thickTop="1">
      <c r="A123" s="87" t="s">
        <v>458</v>
      </c>
      <c r="B123" s="94" t="s">
        <v>116</v>
      </c>
      <c r="C123" s="95"/>
      <c r="D123" s="96"/>
      <c r="E123" s="65">
        <v>20754138687</v>
      </c>
    </row>
    <row r="124" spans="1:5">
      <c r="A124" s="87"/>
      <c r="B124" s="80" t="s">
        <v>117</v>
      </c>
      <c r="C124" s="89" t="s">
        <v>337</v>
      </c>
      <c r="D124" s="90"/>
      <c r="E124" s="28">
        <v>408035582</v>
      </c>
    </row>
    <row r="125" spans="1:5">
      <c r="A125" s="87"/>
      <c r="B125" s="80"/>
      <c r="C125" s="89" t="s">
        <v>338</v>
      </c>
      <c r="D125" s="90"/>
      <c r="E125" s="28">
        <v>9713524948</v>
      </c>
    </row>
    <row r="126" spans="1:5">
      <c r="A126" s="87"/>
      <c r="B126" s="82"/>
      <c r="C126" s="83" t="s">
        <v>43</v>
      </c>
      <c r="D126" s="85"/>
      <c r="E126" s="28">
        <v>10121560530</v>
      </c>
    </row>
    <row r="127" spans="1:5">
      <c r="A127" s="93"/>
      <c r="B127" s="80" t="s">
        <v>10</v>
      </c>
      <c r="C127" s="82"/>
      <c r="D127" s="82"/>
      <c r="E127" s="28">
        <v>30875699217</v>
      </c>
    </row>
    <row r="128" spans="1:5">
      <c r="A128" s="68" t="s">
        <v>459</v>
      </c>
      <c r="B128" s="83" t="s">
        <v>317</v>
      </c>
      <c r="C128" s="84"/>
      <c r="D128" s="85"/>
      <c r="E128" s="67">
        <v>-3455040785</v>
      </c>
    </row>
    <row r="129" spans="1:5">
      <c r="A129" s="86" t="s">
        <v>460</v>
      </c>
      <c r="B129" s="83" t="s">
        <v>116</v>
      </c>
      <c r="C129" s="84"/>
      <c r="D129" s="85"/>
      <c r="E129" s="28">
        <v>17299097902</v>
      </c>
    </row>
    <row r="130" spans="1:5">
      <c r="A130" s="87"/>
      <c r="B130" s="80" t="s">
        <v>117</v>
      </c>
      <c r="C130" s="89" t="s">
        <v>337</v>
      </c>
      <c r="D130" s="90"/>
      <c r="E130" s="28">
        <v>408035582</v>
      </c>
    </row>
    <row r="131" spans="1:5">
      <c r="A131" s="87"/>
      <c r="B131" s="80"/>
      <c r="C131" s="89" t="s">
        <v>338</v>
      </c>
      <c r="D131" s="90"/>
      <c r="E131" s="28">
        <v>9713524948</v>
      </c>
    </row>
    <row r="132" spans="1:5">
      <c r="A132" s="87"/>
      <c r="B132" s="82"/>
      <c r="C132" s="83" t="s">
        <v>43</v>
      </c>
      <c r="D132" s="85"/>
      <c r="E132" s="28">
        <v>10121560530</v>
      </c>
    </row>
    <row r="133" spans="1:5" ht="16.5" thickBot="1">
      <c r="A133" s="88"/>
      <c r="B133" s="91" t="s">
        <v>10</v>
      </c>
      <c r="C133" s="92"/>
      <c r="D133" s="92"/>
      <c r="E133" s="51">
        <v>27420658432</v>
      </c>
    </row>
    <row r="134" spans="1:5" ht="16.5" thickTop="1"/>
  </sheetData>
  <mergeCells count="138">
    <mergeCell ref="B37:D37"/>
    <mergeCell ref="A38:A45"/>
    <mergeCell ref="B38:B39"/>
    <mergeCell ref="C38:D38"/>
    <mergeCell ref="C39:D39"/>
    <mergeCell ref="B40:B44"/>
    <mergeCell ref="C40:C41"/>
    <mergeCell ref="C42:C43"/>
    <mergeCell ref="C44:D44"/>
    <mergeCell ref="B45:D45"/>
    <mergeCell ref="C5:D5"/>
    <mergeCell ref="A6:A29"/>
    <mergeCell ref="B6:B21"/>
    <mergeCell ref="C6:D6"/>
    <mergeCell ref="C15:D15"/>
    <mergeCell ref="C16:D16"/>
    <mergeCell ref="C20:D20"/>
    <mergeCell ref="C21:D21"/>
    <mergeCell ref="B22:B28"/>
    <mergeCell ref="C22:C24"/>
    <mergeCell ref="C13:D13"/>
    <mergeCell ref="C14:D14"/>
    <mergeCell ref="C9:D9"/>
    <mergeCell ref="C7:D7"/>
    <mergeCell ref="C8:D8"/>
    <mergeCell ref="C10:D10"/>
    <mergeCell ref="C11:D11"/>
    <mergeCell ref="C12:D12"/>
    <mergeCell ref="C25:C27"/>
    <mergeCell ref="C28:D28"/>
    <mergeCell ref="C17:D17"/>
    <mergeCell ref="C18:D18"/>
    <mergeCell ref="C19:D19"/>
    <mergeCell ref="B51:D51"/>
    <mergeCell ref="A52:A56"/>
    <mergeCell ref="B52:D52"/>
    <mergeCell ref="B53:B55"/>
    <mergeCell ref="C53:D53"/>
    <mergeCell ref="C54:D54"/>
    <mergeCell ref="C55:D55"/>
    <mergeCell ref="B56:D56"/>
    <mergeCell ref="B29:D29"/>
    <mergeCell ref="A30:A37"/>
    <mergeCell ref="B30:B31"/>
    <mergeCell ref="C30:D30"/>
    <mergeCell ref="C31:D31"/>
    <mergeCell ref="A46:A50"/>
    <mergeCell ref="B46:D46"/>
    <mergeCell ref="B47:B49"/>
    <mergeCell ref="C47:D47"/>
    <mergeCell ref="C48:D48"/>
    <mergeCell ref="C49:D49"/>
    <mergeCell ref="B50:D50"/>
    <mergeCell ref="B32:B36"/>
    <mergeCell ref="C32:C33"/>
    <mergeCell ref="C34:C35"/>
    <mergeCell ref="C36:D36"/>
    <mergeCell ref="A57:A68"/>
    <mergeCell ref="B57:B60"/>
    <mergeCell ref="C57:D57"/>
    <mergeCell ref="C58:D58"/>
    <mergeCell ref="C59:D59"/>
    <mergeCell ref="C60:D60"/>
    <mergeCell ref="B61:B67"/>
    <mergeCell ref="C61:C63"/>
    <mergeCell ref="C64:C66"/>
    <mergeCell ref="C67:D67"/>
    <mergeCell ref="B68:D68"/>
    <mergeCell ref="A69:A80"/>
    <mergeCell ref="B69:B72"/>
    <mergeCell ref="C69:D69"/>
    <mergeCell ref="C70:D70"/>
    <mergeCell ref="C71:D71"/>
    <mergeCell ref="C72:D72"/>
    <mergeCell ref="B73:B79"/>
    <mergeCell ref="C73:C75"/>
    <mergeCell ref="C76:C78"/>
    <mergeCell ref="C79:D79"/>
    <mergeCell ref="B80:D80"/>
    <mergeCell ref="A81:A91"/>
    <mergeCell ref="B81:B83"/>
    <mergeCell ref="C81:D81"/>
    <mergeCell ref="C82:D82"/>
    <mergeCell ref="C83:D83"/>
    <mergeCell ref="B84:B90"/>
    <mergeCell ref="C84:C86"/>
    <mergeCell ref="C87:C89"/>
    <mergeCell ref="C90:D90"/>
    <mergeCell ref="B91:D91"/>
    <mergeCell ref="A104:A113"/>
    <mergeCell ref="B104:B107"/>
    <mergeCell ref="C104:D104"/>
    <mergeCell ref="C107:D107"/>
    <mergeCell ref="B108:B112"/>
    <mergeCell ref="C108:C109"/>
    <mergeCell ref="C110:C111"/>
    <mergeCell ref="C112:D112"/>
    <mergeCell ref="B113:D113"/>
    <mergeCell ref="C106:D106"/>
    <mergeCell ref="C105:D105"/>
    <mergeCell ref="A114:A122"/>
    <mergeCell ref="B114:B116"/>
    <mergeCell ref="C114:D114"/>
    <mergeCell ref="C116:D116"/>
    <mergeCell ref="B117:B121"/>
    <mergeCell ref="C117:C118"/>
    <mergeCell ref="C119:C120"/>
    <mergeCell ref="C121:D121"/>
    <mergeCell ref="B122:D122"/>
    <mergeCell ref="C115:D115"/>
    <mergeCell ref="B128:D128"/>
    <mergeCell ref="A129:A133"/>
    <mergeCell ref="B129:D129"/>
    <mergeCell ref="B130:B132"/>
    <mergeCell ref="C130:D130"/>
    <mergeCell ref="C131:D131"/>
    <mergeCell ref="C132:D132"/>
    <mergeCell ref="B133:D133"/>
    <mergeCell ref="A123:A127"/>
    <mergeCell ref="B123:D123"/>
    <mergeCell ref="B124:B126"/>
    <mergeCell ref="C124:D124"/>
    <mergeCell ref="C125:D125"/>
    <mergeCell ref="C126:D126"/>
    <mergeCell ref="B127:D127"/>
    <mergeCell ref="A92:A103"/>
    <mergeCell ref="B92:B97"/>
    <mergeCell ref="C92:D92"/>
    <mergeCell ref="C96:D96"/>
    <mergeCell ref="C97:D97"/>
    <mergeCell ref="B98:B102"/>
    <mergeCell ref="C98:C99"/>
    <mergeCell ref="C100:C101"/>
    <mergeCell ref="C102:D102"/>
    <mergeCell ref="B103:D103"/>
    <mergeCell ref="C93:D93"/>
    <mergeCell ref="C94:D94"/>
    <mergeCell ref="C95:D95"/>
  </mergeCells>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1"/>
  <sheetViews>
    <sheetView workbookViewId="0">
      <selection sqref="A1:F1"/>
    </sheetView>
  </sheetViews>
  <sheetFormatPr defaultColWidth="8.875" defaultRowHeight="20.25" customHeight="1"/>
  <cols>
    <col min="1" max="1" width="23.375" style="15" customWidth="1"/>
    <col min="2" max="6" width="17.625" style="15" customWidth="1"/>
    <col min="7" max="16384" width="8.875" style="15"/>
  </cols>
  <sheetData>
    <row r="1" spans="1:6" ht="20.25" customHeight="1">
      <c r="A1" s="102" t="s">
        <v>368</v>
      </c>
      <c r="B1" s="103"/>
      <c r="C1" s="103"/>
      <c r="D1" s="103"/>
      <c r="E1" s="103"/>
      <c r="F1" s="103"/>
    </row>
    <row r="2" spans="1:6" ht="20.25" customHeight="1">
      <c r="A2" s="69" t="s">
        <v>393</v>
      </c>
      <c r="B2" s="69"/>
      <c r="C2" s="69"/>
      <c r="D2" s="69"/>
      <c r="E2" s="69"/>
      <c r="F2" s="70" t="s">
        <v>470</v>
      </c>
    </row>
    <row r="3" spans="1:6" ht="20.25" customHeight="1">
      <c r="A3" s="69" t="s">
        <v>469</v>
      </c>
      <c r="B3" s="69"/>
      <c r="C3" s="69"/>
      <c r="D3" s="69"/>
      <c r="E3" s="69"/>
      <c r="F3" s="70" t="s">
        <v>121</v>
      </c>
    </row>
    <row r="4" spans="1:6" ht="20.25" customHeight="1">
      <c r="A4" s="104" t="s">
        <v>91</v>
      </c>
      <c r="B4" s="106" t="s">
        <v>106</v>
      </c>
      <c r="C4" s="106" t="s">
        <v>369</v>
      </c>
      <c r="D4" s="106"/>
      <c r="E4" s="106"/>
      <c r="F4" s="106"/>
    </row>
    <row r="5" spans="1:6" ht="20.25" customHeight="1">
      <c r="A5" s="104"/>
      <c r="B5" s="106"/>
      <c r="C5" s="106" t="s">
        <v>117</v>
      </c>
      <c r="D5" s="106" t="s">
        <v>370</v>
      </c>
      <c r="E5" s="106" t="s">
        <v>116</v>
      </c>
      <c r="F5" s="106" t="s">
        <v>30</v>
      </c>
    </row>
    <row r="6" spans="1:6" ht="20.25" customHeight="1" thickBot="1">
      <c r="A6" s="105"/>
      <c r="B6" s="107"/>
      <c r="C6" s="107"/>
      <c r="D6" s="107"/>
      <c r="E6" s="107"/>
      <c r="F6" s="107"/>
    </row>
    <row r="7" spans="1:6" ht="20.25" customHeight="1" thickTop="1">
      <c r="A7" s="71" t="s">
        <v>217</v>
      </c>
      <c r="B7" s="72">
        <v>29117387596</v>
      </c>
      <c r="C7" s="72">
        <v>9713524948</v>
      </c>
      <c r="D7" s="72">
        <v>1145750000</v>
      </c>
      <c r="E7" s="72">
        <v>15178384564</v>
      </c>
      <c r="F7" s="72">
        <v>3079728084</v>
      </c>
    </row>
    <row r="8" spans="1:6" ht="20.25" customHeight="1">
      <c r="A8" s="71" t="s">
        <v>371</v>
      </c>
      <c r="B8" s="72">
        <v>2694006098</v>
      </c>
      <c r="C8" s="72">
        <v>408035582</v>
      </c>
      <c r="D8" s="72">
        <v>1465050000</v>
      </c>
      <c r="E8" s="72">
        <v>223900330</v>
      </c>
      <c r="F8" s="72">
        <v>597020186</v>
      </c>
    </row>
    <row r="9" spans="1:6" ht="20.25" customHeight="1">
      <c r="A9" s="71" t="s">
        <v>372</v>
      </c>
      <c r="B9" s="72">
        <v>723013086</v>
      </c>
      <c r="C9" s="72" t="s">
        <v>24</v>
      </c>
      <c r="D9" s="72" t="s">
        <v>24</v>
      </c>
      <c r="E9" s="72">
        <v>376900419</v>
      </c>
      <c r="F9" s="72">
        <v>346112667</v>
      </c>
    </row>
    <row r="10" spans="1:6" ht="20.25" customHeight="1">
      <c r="A10" s="71" t="s">
        <v>30</v>
      </c>
      <c r="B10" s="72" t="s">
        <v>24</v>
      </c>
      <c r="C10" s="72" t="s">
        <v>24</v>
      </c>
      <c r="D10" s="72" t="s">
        <v>24</v>
      </c>
      <c r="E10" s="72" t="s">
        <v>24</v>
      </c>
      <c r="F10" s="72" t="s">
        <v>24</v>
      </c>
    </row>
    <row r="11" spans="1:6" ht="20.25" customHeight="1">
      <c r="A11" s="73" t="s">
        <v>10</v>
      </c>
      <c r="B11" s="72">
        <v>32534406780</v>
      </c>
      <c r="C11" s="72">
        <v>10121560530</v>
      </c>
      <c r="D11" s="72">
        <v>2610800000</v>
      </c>
      <c r="E11" s="72">
        <v>15779185313</v>
      </c>
      <c r="F11" s="72">
        <v>4022860937</v>
      </c>
    </row>
  </sheetData>
  <mergeCells count="8">
    <mergeCell ref="A1:F1"/>
    <mergeCell ref="A4:A6"/>
    <mergeCell ref="B4:B6"/>
    <mergeCell ref="C4:F4"/>
    <mergeCell ref="C5:C6"/>
    <mergeCell ref="D5:D6"/>
    <mergeCell ref="E5:E6"/>
    <mergeCell ref="F5:F6"/>
  </mergeCells>
  <phoneticPr fontId="4"/>
  <printOptions horizontalCentered="1"/>
  <pageMargins left="0.59055118110236227" right="0.39370078740157483" top="0.39370078740157483" bottom="0.39370078740157483" header="0.19685039370078741" footer="0.1968503937007874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1"/>
  <sheetViews>
    <sheetView workbookViewId="0"/>
  </sheetViews>
  <sheetFormatPr defaultColWidth="8.875" defaultRowHeight="15.75"/>
  <cols>
    <col min="1" max="1" width="45.625" style="14" customWidth="1"/>
    <col min="2" max="2" width="30.625" style="14" customWidth="1"/>
    <col min="3" max="16384" width="8.875" style="14"/>
  </cols>
  <sheetData>
    <row r="1" spans="1:2" ht="30">
      <c r="A1" s="1" t="s">
        <v>111</v>
      </c>
    </row>
    <row r="2" spans="1:2" ht="18.75">
      <c r="A2" s="15" t="s">
        <v>393</v>
      </c>
    </row>
    <row r="3" spans="1:2" ht="18.75">
      <c r="A3" s="15" t="s">
        <v>470</v>
      </c>
    </row>
    <row r="4" spans="1:2" ht="18.75">
      <c r="B4" s="16" t="s">
        <v>25</v>
      </c>
    </row>
    <row r="5" spans="1:2" ht="22.5" customHeight="1">
      <c r="A5" s="38" t="s">
        <v>26</v>
      </c>
      <c r="B5" s="38" t="s">
        <v>95</v>
      </c>
    </row>
    <row r="6" spans="1:2" ht="18" customHeight="1">
      <c r="A6" s="56" t="s">
        <v>374</v>
      </c>
      <c r="B6" s="28">
        <v>4453370148</v>
      </c>
    </row>
    <row r="7" spans="1:2" ht="18" customHeight="1">
      <c r="A7" s="56" t="s">
        <v>112</v>
      </c>
      <c r="B7" s="28" t="s">
        <v>24</v>
      </c>
    </row>
    <row r="8" spans="1:2" ht="18" customHeight="1">
      <c r="A8" s="56"/>
      <c r="B8" s="28"/>
    </row>
    <row r="9" spans="1:2" ht="18" customHeight="1">
      <c r="A9" s="56"/>
      <c r="B9" s="28"/>
    </row>
    <row r="10" spans="1:2" ht="18" customHeight="1">
      <c r="A10" s="56"/>
      <c r="B10" s="28"/>
    </row>
    <row r="11" spans="1:2" ht="18" customHeight="1">
      <c r="A11" s="41" t="s">
        <v>10</v>
      </c>
      <c r="B11" s="40">
        <v>4453370148</v>
      </c>
    </row>
  </sheetData>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A1:E66"/>
  <sheetViews>
    <sheetView workbookViewId="0">
      <selection sqref="A1:D1"/>
    </sheetView>
  </sheetViews>
  <sheetFormatPr defaultColWidth="8.875" defaultRowHeight="11.25"/>
  <cols>
    <col min="1" max="1" width="33.875" style="29" customWidth="1"/>
    <col min="2" max="2" width="18.875" style="29" customWidth="1"/>
    <col min="3" max="3" width="8.875" style="29" hidden="1" customWidth="1"/>
    <col min="4" max="4" width="33.875" style="29" customWidth="1"/>
    <col min="5" max="7" width="18.875" style="29" customWidth="1"/>
    <col min="8" max="16384" width="8.875" style="29"/>
  </cols>
  <sheetData>
    <row r="1" spans="1:5" ht="17.100000000000001" customHeight="1">
      <c r="E1" s="10" t="s">
        <v>120</v>
      </c>
    </row>
    <row r="2" spans="1:5" ht="21">
      <c r="A2" s="108" t="s">
        <v>518</v>
      </c>
      <c r="B2" s="109"/>
      <c r="C2" s="109"/>
      <c r="D2" s="109"/>
      <c r="E2" s="109"/>
    </row>
    <row r="3" spans="1:5" ht="13.5">
      <c r="A3" s="110" t="s">
        <v>519</v>
      </c>
      <c r="B3" s="109"/>
      <c r="C3" s="109"/>
      <c r="D3" s="109"/>
      <c r="E3" s="109"/>
    </row>
    <row r="4" spans="1:5" ht="17.100000000000001" customHeight="1">
      <c r="E4" s="11" t="s">
        <v>121</v>
      </c>
    </row>
    <row r="5" spans="1:5" ht="27" customHeight="1">
      <c r="A5" s="36" t="s">
        <v>122</v>
      </c>
      <c r="B5" s="36" t="s">
        <v>106</v>
      </c>
      <c r="C5" s="36"/>
      <c r="D5" s="36" t="s">
        <v>122</v>
      </c>
      <c r="E5" s="36" t="s">
        <v>106</v>
      </c>
    </row>
    <row r="6" spans="1:5" ht="17.100000000000001" customHeight="1">
      <c r="A6" s="33" t="s">
        <v>123</v>
      </c>
      <c r="B6" s="35"/>
      <c r="C6" s="35"/>
      <c r="D6" s="33" t="s">
        <v>124</v>
      </c>
      <c r="E6" s="35"/>
    </row>
    <row r="7" spans="1:5" ht="17.100000000000001" customHeight="1">
      <c r="A7" s="33" t="s">
        <v>125</v>
      </c>
      <c r="B7" s="34">
        <v>102169368129</v>
      </c>
      <c r="C7" s="35"/>
      <c r="D7" s="33" t="s">
        <v>126</v>
      </c>
      <c r="E7" s="34">
        <v>46895137330</v>
      </c>
    </row>
    <row r="8" spans="1:5" ht="17.100000000000001" customHeight="1">
      <c r="A8" s="33" t="s">
        <v>127</v>
      </c>
      <c r="B8" s="34">
        <v>98792232400</v>
      </c>
      <c r="C8" s="35"/>
      <c r="D8" s="33" t="s">
        <v>128</v>
      </c>
      <c r="E8" s="34">
        <v>33175517714</v>
      </c>
    </row>
    <row r="9" spans="1:5" ht="17.100000000000001" customHeight="1">
      <c r="A9" s="33" t="s">
        <v>129</v>
      </c>
      <c r="B9" s="34">
        <v>41005154967</v>
      </c>
      <c r="C9" s="35"/>
      <c r="D9" s="33" t="s">
        <v>130</v>
      </c>
      <c r="E9" s="34" t="s">
        <v>24</v>
      </c>
    </row>
    <row r="10" spans="1:5" ht="17.100000000000001" customHeight="1">
      <c r="A10" s="33" t="s">
        <v>131</v>
      </c>
      <c r="B10" s="34">
        <v>17514387401</v>
      </c>
      <c r="C10" s="35"/>
      <c r="D10" s="33" t="s">
        <v>132</v>
      </c>
      <c r="E10" s="34">
        <v>4797370713</v>
      </c>
    </row>
    <row r="11" spans="1:5" ht="17.100000000000001" customHeight="1">
      <c r="A11" s="33" t="s">
        <v>133</v>
      </c>
      <c r="B11" s="34" t="s">
        <v>24</v>
      </c>
      <c r="C11" s="35"/>
      <c r="D11" s="33" t="s">
        <v>134</v>
      </c>
      <c r="E11" s="34" t="s">
        <v>24</v>
      </c>
    </row>
    <row r="12" spans="1:5" ht="17.100000000000001" customHeight="1">
      <c r="A12" s="33" t="s">
        <v>135</v>
      </c>
      <c r="B12" s="34">
        <v>58783511758</v>
      </c>
      <c r="C12" s="35"/>
      <c r="D12" s="33" t="s">
        <v>136</v>
      </c>
      <c r="E12" s="34">
        <v>8922248903</v>
      </c>
    </row>
    <row r="13" spans="1:5" ht="17.100000000000001" customHeight="1">
      <c r="A13" s="33" t="s">
        <v>137</v>
      </c>
      <c r="B13" s="34">
        <v>-35618484380</v>
      </c>
      <c r="C13" s="35"/>
      <c r="D13" s="33" t="s">
        <v>138</v>
      </c>
      <c r="E13" s="34">
        <v>6163716896</v>
      </c>
    </row>
    <row r="14" spans="1:5" ht="17.100000000000001" customHeight="1">
      <c r="A14" s="33" t="s">
        <v>139</v>
      </c>
      <c r="B14" s="34">
        <v>968551714</v>
      </c>
      <c r="C14" s="35"/>
      <c r="D14" s="33" t="s">
        <v>140</v>
      </c>
      <c r="E14" s="34">
        <v>3664806938</v>
      </c>
    </row>
    <row r="15" spans="1:5" ht="17.100000000000001" customHeight="1">
      <c r="A15" s="33" t="s">
        <v>141</v>
      </c>
      <c r="B15" s="34">
        <v>-665419526</v>
      </c>
      <c r="C15" s="35"/>
      <c r="D15" s="33" t="s">
        <v>142</v>
      </c>
      <c r="E15" s="34">
        <v>1586700250</v>
      </c>
    </row>
    <row r="16" spans="1:5" ht="17.100000000000001" customHeight="1">
      <c r="A16" s="33" t="s">
        <v>143</v>
      </c>
      <c r="B16" s="34" t="s">
        <v>24</v>
      </c>
      <c r="C16" s="35"/>
      <c r="D16" s="33" t="s">
        <v>144</v>
      </c>
      <c r="E16" s="34" t="s">
        <v>24</v>
      </c>
    </row>
    <row r="17" spans="1:5" ht="17.100000000000001" customHeight="1">
      <c r="A17" s="33" t="s">
        <v>145</v>
      </c>
      <c r="B17" s="34" t="s">
        <v>24</v>
      </c>
      <c r="C17" s="35"/>
      <c r="D17" s="33" t="s">
        <v>146</v>
      </c>
      <c r="E17" s="34" t="s">
        <v>24</v>
      </c>
    </row>
    <row r="18" spans="1:5" ht="17.100000000000001" customHeight="1">
      <c r="A18" s="33" t="s">
        <v>147</v>
      </c>
      <c r="B18" s="34" t="s">
        <v>24</v>
      </c>
      <c r="C18" s="35"/>
      <c r="D18" s="33" t="s">
        <v>148</v>
      </c>
      <c r="E18" s="34" t="s">
        <v>24</v>
      </c>
    </row>
    <row r="19" spans="1:5" ht="17.100000000000001" customHeight="1">
      <c r="A19" s="33" t="s">
        <v>149</v>
      </c>
      <c r="B19" s="34" t="s">
        <v>24</v>
      </c>
      <c r="C19" s="35"/>
      <c r="D19" s="33" t="s">
        <v>150</v>
      </c>
      <c r="E19" s="34">
        <v>561142152</v>
      </c>
    </row>
    <row r="20" spans="1:5" ht="17.100000000000001" customHeight="1">
      <c r="A20" s="33" t="s">
        <v>151</v>
      </c>
      <c r="B20" s="34" t="s">
        <v>24</v>
      </c>
      <c r="C20" s="35"/>
      <c r="D20" s="33" t="s">
        <v>152</v>
      </c>
      <c r="E20" s="34">
        <v>239693177</v>
      </c>
    </row>
    <row r="21" spans="1:5" ht="17.100000000000001" customHeight="1">
      <c r="A21" s="33" t="s">
        <v>153</v>
      </c>
      <c r="B21" s="34" t="s">
        <v>24</v>
      </c>
      <c r="C21" s="35"/>
      <c r="D21" s="33" t="s">
        <v>136</v>
      </c>
      <c r="E21" s="34">
        <v>111374379</v>
      </c>
    </row>
    <row r="22" spans="1:5" ht="17.100000000000001" customHeight="1">
      <c r="A22" s="33" t="s">
        <v>154</v>
      </c>
      <c r="B22" s="34" t="s">
        <v>24</v>
      </c>
      <c r="C22" s="35"/>
      <c r="D22" s="30" t="s">
        <v>155</v>
      </c>
      <c r="E22" s="31">
        <v>53058854226</v>
      </c>
    </row>
    <row r="23" spans="1:5" ht="17.100000000000001" customHeight="1">
      <c r="A23" s="33" t="s">
        <v>156</v>
      </c>
      <c r="B23" s="34" t="s">
        <v>24</v>
      </c>
      <c r="C23" s="35"/>
      <c r="D23" s="33" t="s">
        <v>157</v>
      </c>
      <c r="E23" s="35"/>
    </row>
    <row r="24" spans="1:5" ht="17.100000000000001" customHeight="1">
      <c r="A24" s="33" t="s">
        <v>158</v>
      </c>
      <c r="B24" s="34">
        <v>22608000</v>
      </c>
      <c r="C24" s="35"/>
      <c r="D24" s="33" t="s">
        <v>159</v>
      </c>
      <c r="E24" s="34">
        <v>103231349432</v>
      </c>
    </row>
    <row r="25" spans="1:5" ht="17.100000000000001" customHeight="1">
      <c r="A25" s="33" t="s">
        <v>160</v>
      </c>
      <c r="B25" s="34">
        <v>54539595402</v>
      </c>
      <c r="C25" s="35"/>
      <c r="D25" s="33" t="s">
        <v>161</v>
      </c>
      <c r="E25" s="34">
        <v>-46580116448</v>
      </c>
    </row>
    <row r="26" spans="1:5" ht="17.100000000000001" customHeight="1">
      <c r="A26" s="33" t="s">
        <v>131</v>
      </c>
      <c r="B26" s="34">
        <v>5123927070</v>
      </c>
      <c r="C26" s="35"/>
      <c r="D26" s="35"/>
      <c r="E26" s="35"/>
    </row>
    <row r="27" spans="1:5" ht="17.100000000000001" customHeight="1">
      <c r="A27" s="33" t="s">
        <v>135</v>
      </c>
      <c r="B27" s="34">
        <v>1626962561</v>
      </c>
      <c r="C27" s="35"/>
      <c r="D27" s="35"/>
      <c r="E27" s="35"/>
    </row>
    <row r="28" spans="1:5" ht="17.100000000000001" customHeight="1">
      <c r="A28" s="33" t="s">
        <v>137</v>
      </c>
      <c r="B28" s="34">
        <v>-916081113</v>
      </c>
      <c r="C28" s="35"/>
      <c r="D28" s="35"/>
      <c r="E28" s="35"/>
    </row>
    <row r="29" spans="1:5" ht="17.100000000000001" customHeight="1">
      <c r="A29" s="33" t="s">
        <v>139</v>
      </c>
      <c r="B29" s="34">
        <v>113117696245</v>
      </c>
      <c r="C29" s="35"/>
      <c r="D29" s="35"/>
      <c r="E29" s="35"/>
    </row>
    <row r="30" spans="1:5" ht="17.100000000000001" customHeight="1">
      <c r="A30" s="33" t="s">
        <v>141</v>
      </c>
      <c r="B30" s="34">
        <v>-64488232760</v>
      </c>
      <c r="C30" s="35"/>
      <c r="D30" s="35"/>
      <c r="E30" s="35"/>
    </row>
    <row r="31" spans="1:5" ht="17.100000000000001" customHeight="1">
      <c r="A31" s="33" t="s">
        <v>154</v>
      </c>
      <c r="B31" s="34" t="s">
        <v>24</v>
      </c>
      <c r="C31" s="35"/>
      <c r="D31" s="35"/>
      <c r="E31" s="35"/>
    </row>
    <row r="32" spans="1:5" ht="17.100000000000001" customHeight="1">
      <c r="A32" s="33" t="s">
        <v>156</v>
      </c>
      <c r="B32" s="34" t="s">
        <v>24</v>
      </c>
      <c r="C32" s="35"/>
      <c r="D32" s="35"/>
      <c r="E32" s="35"/>
    </row>
    <row r="33" spans="1:5" ht="17.100000000000001" customHeight="1">
      <c r="A33" s="33" t="s">
        <v>158</v>
      </c>
      <c r="B33" s="34">
        <v>75323399</v>
      </c>
      <c r="C33" s="35"/>
      <c r="D33" s="35"/>
      <c r="E33" s="35"/>
    </row>
    <row r="34" spans="1:5" ht="17.100000000000001" customHeight="1">
      <c r="A34" s="33" t="s">
        <v>162</v>
      </c>
      <c r="B34" s="34">
        <v>12113723141</v>
      </c>
      <c r="C34" s="35"/>
      <c r="D34" s="35"/>
      <c r="E34" s="35"/>
    </row>
    <row r="35" spans="1:5" ht="17.100000000000001" customHeight="1">
      <c r="A35" s="33" t="s">
        <v>163</v>
      </c>
      <c r="B35" s="34">
        <v>-8866241110</v>
      </c>
      <c r="C35" s="35"/>
      <c r="D35" s="35"/>
      <c r="E35" s="35"/>
    </row>
    <row r="36" spans="1:5" ht="17.100000000000001" customHeight="1">
      <c r="A36" s="33" t="s">
        <v>164</v>
      </c>
      <c r="B36" s="34">
        <v>1612963423</v>
      </c>
      <c r="C36" s="35"/>
      <c r="D36" s="35"/>
      <c r="E36" s="35"/>
    </row>
    <row r="37" spans="1:5" ht="17.100000000000001" customHeight="1">
      <c r="A37" s="33" t="s">
        <v>165</v>
      </c>
      <c r="B37" s="34">
        <v>75767352</v>
      </c>
      <c r="C37" s="35"/>
      <c r="D37" s="35"/>
      <c r="E37" s="35"/>
    </row>
    <row r="38" spans="1:5" ht="17.100000000000001" customHeight="1">
      <c r="A38" s="33" t="s">
        <v>166</v>
      </c>
      <c r="B38" s="34">
        <v>1537196071</v>
      </c>
      <c r="C38" s="35"/>
      <c r="D38" s="35"/>
      <c r="E38" s="35"/>
    </row>
    <row r="39" spans="1:5" ht="17.100000000000001" customHeight="1">
      <c r="A39" s="33" t="s">
        <v>167</v>
      </c>
      <c r="B39" s="34">
        <v>1764172306</v>
      </c>
      <c r="C39" s="35"/>
      <c r="D39" s="35"/>
      <c r="E39" s="35"/>
    </row>
    <row r="40" spans="1:5" ht="17.100000000000001" customHeight="1">
      <c r="A40" s="33" t="s">
        <v>168</v>
      </c>
      <c r="B40" s="34">
        <v>127820000</v>
      </c>
      <c r="C40" s="35"/>
      <c r="D40" s="35"/>
      <c r="E40" s="35"/>
    </row>
    <row r="41" spans="1:5" ht="17.100000000000001" customHeight="1">
      <c r="A41" s="33" t="s">
        <v>169</v>
      </c>
      <c r="B41" s="34" t="s">
        <v>24</v>
      </c>
      <c r="C41" s="35"/>
      <c r="D41" s="35"/>
      <c r="E41" s="35"/>
    </row>
    <row r="42" spans="1:5" ht="17.100000000000001" customHeight="1">
      <c r="A42" s="33" t="s">
        <v>170</v>
      </c>
      <c r="B42" s="34">
        <v>127820000</v>
      </c>
      <c r="C42" s="35"/>
      <c r="D42" s="35"/>
      <c r="E42" s="35"/>
    </row>
    <row r="43" spans="1:5" ht="17.100000000000001" customHeight="1">
      <c r="A43" s="33" t="s">
        <v>154</v>
      </c>
      <c r="B43" s="34" t="s">
        <v>24</v>
      </c>
      <c r="C43" s="35"/>
      <c r="D43" s="35"/>
      <c r="E43" s="35"/>
    </row>
    <row r="44" spans="1:5" ht="17.100000000000001" customHeight="1">
      <c r="A44" s="33" t="s">
        <v>171</v>
      </c>
      <c r="B44" s="34" t="s">
        <v>24</v>
      </c>
      <c r="C44" s="35"/>
      <c r="D44" s="35"/>
      <c r="E44" s="35"/>
    </row>
    <row r="45" spans="1:5" ht="17.100000000000001" customHeight="1">
      <c r="A45" s="33" t="s">
        <v>172</v>
      </c>
      <c r="B45" s="34">
        <v>761206411</v>
      </c>
      <c r="C45" s="35"/>
      <c r="D45" s="35"/>
      <c r="E45" s="35"/>
    </row>
    <row r="46" spans="1:5" ht="17.100000000000001" customHeight="1">
      <c r="A46" s="33" t="s">
        <v>173</v>
      </c>
      <c r="B46" s="34">
        <v>3265845</v>
      </c>
      <c r="C46" s="35"/>
      <c r="D46" s="35"/>
      <c r="E46" s="35"/>
    </row>
    <row r="47" spans="1:5" ht="17.100000000000001" customHeight="1">
      <c r="A47" s="33" t="s">
        <v>174</v>
      </c>
      <c r="B47" s="34">
        <v>705398324</v>
      </c>
      <c r="C47" s="35"/>
      <c r="D47" s="35"/>
      <c r="E47" s="35"/>
    </row>
    <row r="48" spans="1:5" ht="17.100000000000001" customHeight="1">
      <c r="A48" s="33" t="s">
        <v>175</v>
      </c>
      <c r="B48" s="34" t="s">
        <v>24</v>
      </c>
      <c r="C48" s="35"/>
      <c r="D48" s="35"/>
      <c r="E48" s="35"/>
    </row>
    <row r="49" spans="1:5" ht="17.100000000000001" customHeight="1">
      <c r="A49" s="33" t="s">
        <v>154</v>
      </c>
      <c r="B49" s="34">
        <v>705398324</v>
      </c>
      <c r="C49" s="35"/>
      <c r="D49" s="35"/>
      <c r="E49" s="35"/>
    </row>
    <row r="50" spans="1:5" ht="17.100000000000001" customHeight="1">
      <c r="A50" s="33" t="s">
        <v>166</v>
      </c>
      <c r="B50" s="34">
        <v>242501409</v>
      </c>
      <c r="C50" s="35"/>
      <c r="D50" s="35"/>
      <c r="E50" s="35"/>
    </row>
    <row r="51" spans="1:5" ht="17.100000000000001" customHeight="1">
      <c r="A51" s="33" t="s">
        <v>176</v>
      </c>
      <c r="B51" s="34">
        <v>-76019683</v>
      </c>
      <c r="C51" s="35"/>
      <c r="D51" s="35"/>
      <c r="E51" s="35"/>
    </row>
    <row r="52" spans="1:5" ht="17.100000000000001" customHeight="1">
      <c r="A52" s="33" t="s">
        <v>177</v>
      </c>
      <c r="B52" s="34">
        <v>7540719081</v>
      </c>
      <c r="C52" s="35"/>
      <c r="D52" s="35"/>
      <c r="E52" s="35"/>
    </row>
    <row r="53" spans="1:5" ht="17.100000000000001" customHeight="1">
      <c r="A53" s="33" t="s">
        <v>178</v>
      </c>
      <c r="B53" s="34">
        <v>4693063325</v>
      </c>
      <c r="C53" s="35"/>
      <c r="D53" s="35"/>
      <c r="E53" s="35"/>
    </row>
    <row r="54" spans="1:5" ht="17.100000000000001" customHeight="1">
      <c r="A54" s="33" t="s">
        <v>179</v>
      </c>
      <c r="B54" s="34">
        <v>1685570503</v>
      </c>
      <c r="C54" s="35"/>
      <c r="D54" s="35"/>
      <c r="E54" s="35"/>
    </row>
    <row r="55" spans="1:5" ht="17.100000000000001" customHeight="1">
      <c r="A55" s="33" t="s">
        <v>180</v>
      </c>
      <c r="B55" s="34">
        <v>1451323</v>
      </c>
      <c r="C55" s="35"/>
      <c r="D55" s="35"/>
      <c r="E55" s="35"/>
    </row>
    <row r="56" spans="1:5" ht="17.100000000000001" customHeight="1">
      <c r="A56" s="33" t="s">
        <v>181</v>
      </c>
      <c r="B56" s="34">
        <v>1060529980</v>
      </c>
      <c r="C56" s="35"/>
      <c r="D56" s="35"/>
      <c r="E56" s="35"/>
    </row>
    <row r="57" spans="1:5" ht="17.100000000000001" customHeight="1">
      <c r="A57" s="33" t="s">
        <v>182</v>
      </c>
      <c r="B57" s="34">
        <v>1049419530</v>
      </c>
      <c r="C57" s="35"/>
      <c r="D57" s="35"/>
      <c r="E57" s="35"/>
    </row>
    <row r="58" spans="1:5" ht="17.100000000000001" customHeight="1">
      <c r="A58" s="33" t="s">
        <v>183</v>
      </c>
      <c r="B58" s="34">
        <v>11110450</v>
      </c>
      <c r="C58" s="35"/>
      <c r="D58" s="35"/>
      <c r="E58" s="35"/>
    </row>
    <row r="59" spans="1:5" ht="17.100000000000001" customHeight="1">
      <c r="A59" s="33" t="s">
        <v>184</v>
      </c>
      <c r="B59" s="34">
        <v>80473652</v>
      </c>
      <c r="C59" s="35"/>
      <c r="D59" s="35"/>
      <c r="E59" s="35"/>
    </row>
    <row r="60" spans="1:5" ht="17.100000000000001" customHeight="1">
      <c r="A60" s="33" t="s">
        <v>136</v>
      </c>
      <c r="B60" s="34">
        <v>62900000</v>
      </c>
      <c r="C60" s="35"/>
      <c r="D60" s="35"/>
      <c r="E60" s="35"/>
    </row>
    <row r="61" spans="1:5" ht="17.100000000000001" customHeight="1">
      <c r="A61" s="33" t="s">
        <v>185</v>
      </c>
      <c r="B61" s="34">
        <v>-43269702</v>
      </c>
      <c r="C61" s="35"/>
      <c r="D61" s="30" t="s">
        <v>186</v>
      </c>
      <c r="E61" s="31">
        <v>56651232984</v>
      </c>
    </row>
    <row r="62" spans="1:5" ht="17.100000000000001" customHeight="1">
      <c r="A62" s="30" t="s">
        <v>187</v>
      </c>
      <c r="B62" s="31">
        <v>109710087210</v>
      </c>
      <c r="C62" s="32"/>
      <c r="D62" s="30" t="s">
        <v>188</v>
      </c>
      <c r="E62" s="31">
        <v>109710087210</v>
      </c>
    </row>
    <row r="63" spans="1:5" ht="17.100000000000001" customHeight="1">
      <c r="A63" s="12"/>
      <c r="B63" s="12"/>
      <c r="C63" s="12"/>
      <c r="D63" s="12"/>
      <c r="E63" s="12"/>
    </row>
    <row r="64" spans="1:5">
      <c r="A64" s="3"/>
    </row>
    <row r="65" spans="1:1">
      <c r="A65" s="3"/>
    </row>
    <row r="66" spans="1:1">
      <c r="A66" s="3"/>
    </row>
  </sheetData>
  <mergeCells count="2">
    <mergeCell ref="A2:E2"/>
    <mergeCell ref="A3:E3"/>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1:E45"/>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10" t="s">
        <v>189</v>
      </c>
    </row>
    <row r="2" spans="1:5" ht="21">
      <c r="A2" s="108" t="s">
        <v>524</v>
      </c>
      <c r="B2" s="109"/>
      <c r="C2" s="109"/>
      <c r="D2" s="109"/>
      <c r="E2" s="109"/>
    </row>
    <row r="3" spans="1:5" ht="13.5">
      <c r="A3" s="110" t="s">
        <v>521</v>
      </c>
      <c r="B3" s="109"/>
      <c r="C3" s="109"/>
      <c r="D3" s="109"/>
      <c r="E3" s="109"/>
    </row>
    <row r="4" spans="1:5" ht="13.5">
      <c r="A4" s="110" t="s">
        <v>522</v>
      </c>
      <c r="B4" s="109"/>
      <c r="C4" s="109"/>
      <c r="D4" s="109"/>
      <c r="E4" s="109"/>
    </row>
    <row r="5" spans="1:5" ht="17.100000000000001" customHeight="1">
      <c r="E5" s="11" t="s">
        <v>121</v>
      </c>
    </row>
    <row r="6" spans="1:5" ht="27" customHeight="1">
      <c r="A6" s="114" t="s">
        <v>122</v>
      </c>
      <c r="B6" s="114"/>
      <c r="C6" s="114"/>
      <c r="D6" s="114" t="s">
        <v>106</v>
      </c>
      <c r="E6" s="114"/>
    </row>
    <row r="7" spans="1:5" ht="17.100000000000001" customHeight="1">
      <c r="A7" s="111" t="s">
        <v>190</v>
      </c>
      <c r="B7" s="111"/>
      <c r="C7" s="111"/>
      <c r="D7" s="112">
        <v>39755308293</v>
      </c>
      <c r="E7" s="113"/>
    </row>
    <row r="8" spans="1:5" ht="17.100000000000001" customHeight="1">
      <c r="A8" s="111" t="s">
        <v>191</v>
      </c>
      <c r="B8" s="111"/>
      <c r="C8" s="111"/>
      <c r="D8" s="112">
        <v>21343767903</v>
      </c>
      <c r="E8" s="113"/>
    </row>
    <row r="9" spans="1:5" ht="17.100000000000001" customHeight="1">
      <c r="A9" s="111" t="s">
        <v>192</v>
      </c>
      <c r="B9" s="111"/>
      <c r="C9" s="111"/>
      <c r="D9" s="112">
        <v>8708246430</v>
      </c>
      <c r="E9" s="113"/>
    </row>
    <row r="10" spans="1:5" ht="17.100000000000001" customHeight="1">
      <c r="A10" s="111" t="s">
        <v>193</v>
      </c>
      <c r="B10" s="111"/>
      <c r="C10" s="111"/>
      <c r="D10" s="112">
        <v>7588321869</v>
      </c>
      <c r="E10" s="113"/>
    </row>
    <row r="11" spans="1:5" ht="17.100000000000001" customHeight="1">
      <c r="A11" s="111" t="s">
        <v>194</v>
      </c>
      <c r="B11" s="111"/>
      <c r="C11" s="111"/>
      <c r="D11" s="112">
        <v>556518152</v>
      </c>
      <c r="E11" s="113"/>
    </row>
    <row r="12" spans="1:5" ht="17.100000000000001" customHeight="1">
      <c r="A12" s="111" t="s">
        <v>195</v>
      </c>
      <c r="B12" s="111"/>
      <c r="C12" s="111"/>
      <c r="D12" s="112">
        <v>349241370</v>
      </c>
      <c r="E12" s="113"/>
    </row>
    <row r="13" spans="1:5" ht="17.100000000000001" customHeight="1">
      <c r="A13" s="111" t="s">
        <v>154</v>
      </c>
      <c r="B13" s="111"/>
      <c r="C13" s="111"/>
      <c r="D13" s="112">
        <v>214165039</v>
      </c>
      <c r="E13" s="113"/>
    </row>
    <row r="14" spans="1:5" ht="17.100000000000001" customHeight="1">
      <c r="A14" s="111" t="s">
        <v>196</v>
      </c>
      <c r="B14" s="111"/>
      <c r="C14" s="111"/>
      <c r="D14" s="112">
        <v>11447856135</v>
      </c>
      <c r="E14" s="113"/>
    </row>
    <row r="15" spans="1:5" ht="17.100000000000001" customHeight="1">
      <c r="A15" s="111" t="s">
        <v>197</v>
      </c>
      <c r="B15" s="111"/>
      <c r="C15" s="111"/>
      <c r="D15" s="112">
        <v>7077052710</v>
      </c>
      <c r="E15" s="113"/>
    </row>
    <row r="16" spans="1:5" ht="17.100000000000001" customHeight="1">
      <c r="A16" s="111" t="s">
        <v>198</v>
      </c>
      <c r="B16" s="111"/>
      <c r="C16" s="111"/>
      <c r="D16" s="112">
        <v>412181973</v>
      </c>
      <c r="E16" s="113"/>
    </row>
    <row r="17" spans="1:5" ht="17.100000000000001" customHeight="1">
      <c r="A17" s="111" t="s">
        <v>199</v>
      </c>
      <c r="B17" s="111"/>
      <c r="C17" s="111"/>
      <c r="D17" s="112">
        <v>3958621452</v>
      </c>
      <c r="E17" s="113"/>
    </row>
    <row r="18" spans="1:5" ht="17.100000000000001" customHeight="1">
      <c r="A18" s="111" t="s">
        <v>154</v>
      </c>
      <c r="B18" s="111"/>
      <c r="C18" s="111"/>
      <c r="D18" s="112" t="s">
        <v>24</v>
      </c>
      <c r="E18" s="113"/>
    </row>
    <row r="19" spans="1:5" ht="17.100000000000001" customHeight="1">
      <c r="A19" s="111" t="s">
        <v>200</v>
      </c>
      <c r="B19" s="111"/>
      <c r="C19" s="111"/>
      <c r="D19" s="112">
        <v>1187665338</v>
      </c>
      <c r="E19" s="113"/>
    </row>
    <row r="20" spans="1:5" ht="17.100000000000001" customHeight="1">
      <c r="A20" s="111" t="s">
        <v>201</v>
      </c>
      <c r="B20" s="111"/>
      <c r="C20" s="111"/>
      <c r="D20" s="112">
        <v>281106822</v>
      </c>
      <c r="E20" s="113"/>
    </row>
    <row r="21" spans="1:5" ht="17.100000000000001" customHeight="1">
      <c r="A21" s="111" t="s">
        <v>202</v>
      </c>
      <c r="B21" s="111"/>
      <c r="C21" s="111"/>
      <c r="D21" s="112">
        <v>107775914</v>
      </c>
      <c r="E21" s="113"/>
    </row>
    <row r="22" spans="1:5" ht="17.100000000000001" customHeight="1">
      <c r="A22" s="111" t="s">
        <v>154</v>
      </c>
      <c r="B22" s="111"/>
      <c r="C22" s="111"/>
      <c r="D22" s="112">
        <v>798782602</v>
      </c>
      <c r="E22" s="113"/>
    </row>
    <row r="23" spans="1:5" ht="17.100000000000001" customHeight="1">
      <c r="A23" s="111" t="s">
        <v>203</v>
      </c>
      <c r="B23" s="111"/>
      <c r="C23" s="111"/>
      <c r="D23" s="112">
        <v>18411540390</v>
      </c>
      <c r="E23" s="113"/>
    </row>
    <row r="24" spans="1:5" ht="17.100000000000001" customHeight="1">
      <c r="A24" s="111" t="s">
        <v>204</v>
      </c>
      <c r="B24" s="111"/>
      <c r="C24" s="111"/>
      <c r="D24" s="112">
        <v>5505843192</v>
      </c>
      <c r="E24" s="113"/>
    </row>
    <row r="25" spans="1:5" ht="17.100000000000001" customHeight="1">
      <c r="A25" s="111" t="s">
        <v>205</v>
      </c>
      <c r="B25" s="111"/>
      <c r="C25" s="111"/>
      <c r="D25" s="112">
        <v>12898749698</v>
      </c>
      <c r="E25" s="113"/>
    </row>
    <row r="26" spans="1:5" ht="17.100000000000001" customHeight="1">
      <c r="A26" s="111" t="s">
        <v>206</v>
      </c>
      <c r="B26" s="111"/>
      <c r="C26" s="111"/>
      <c r="D26" s="112" t="s">
        <v>24</v>
      </c>
      <c r="E26" s="113"/>
    </row>
    <row r="27" spans="1:5" ht="17.100000000000001" customHeight="1">
      <c r="A27" s="111" t="s">
        <v>166</v>
      </c>
      <c r="B27" s="111"/>
      <c r="C27" s="111"/>
      <c r="D27" s="112">
        <v>6947500</v>
      </c>
      <c r="E27" s="113"/>
    </row>
    <row r="28" spans="1:5" ht="17.100000000000001" customHeight="1">
      <c r="A28" s="111" t="s">
        <v>207</v>
      </c>
      <c r="B28" s="111"/>
      <c r="C28" s="111"/>
      <c r="D28" s="112">
        <v>10654316298</v>
      </c>
      <c r="E28" s="113"/>
    </row>
    <row r="29" spans="1:5" ht="17.100000000000001" customHeight="1">
      <c r="A29" s="111" t="s">
        <v>208</v>
      </c>
      <c r="B29" s="111"/>
      <c r="C29" s="111"/>
      <c r="D29" s="112">
        <v>9719956458</v>
      </c>
      <c r="E29" s="113"/>
    </row>
    <row r="30" spans="1:5" ht="17.100000000000001" customHeight="1">
      <c r="A30" s="111" t="s">
        <v>136</v>
      </c>
      <c r="B30" s="111"/>
      <c r="C30" s="111"/>
      <c r="D30" s="112">
        <v>934359840</v>
      </c>
      <c r="E30" s="113"/>
    </row>
    <row r="31" spans="1:5" ht="17.100000000000001" customHeight="1">
      <c r="A31" s="115" t="s">
        <v>209</v>
      </c>
      <c r="B31" s="115"/>
      <c r="C31" s="115"/>
      <c r="D31" s="116">
        <v>29100991995</v>
      </c>
      <c r="E31" s="117"/>
    </row>
    <row r="32" spans="1:5" ht="17.100000000000001" customHeight="1">
      <c r="A32" s="111" t="s">
        <v>210</v>
      </c>
      <c r="B32" s="111"/>
      <c r="C32" s="111"/>
      <c r="D32" s="112">
        <v>28908401</v>
      </c>
      <c r="E32" s="113"/>
    </row>
    <row r="33" spans="1:5" ht="17.100000000000001" customHeight="1">
      <c r="A33" s="111" t="s">
        <v>211</v>
      </c>
      <c r="B33" s="111"/>
      <c r="C33" s="111"/>
      <c r="D33" s="112" t="s">
        <v>24</v>
      </c>
      <c r="E33" s="113"/>
    </row>
    <row r="34" spans="1:5" ht="17.100000000000001" customHeight="1">
      <c r="A34" s="111" t="s">
        <v>212</v>
      </c>
      <c r="B34" s="111"/>
      <c r="C34" s="111"/>
      <c r="D34" s="112">
        <v>24096401</v>
      </c>
      <c r="E34" s="113"/>
    </row>
    <row r="35" spans="1:5" ht="17.100000000000001" customHeight="1">
      <c r="A35" s="111" t="s">
        <v>213</v>
      </c>
      <c r="B35" s="111"/>
      <c r="C35" s="111"/>
      <c r="D35" s="112" t="s">
        <v>24</v>
      </c>
      <c r="E35" s="113"/>
    </row>
    <row r="36" spans="1:5" ht="17.100000000000001" customHeight="1">
      <c r="A36" s="111" t="s">
        <v>214</v>
      </c>
      <c r="B36" s="111"/>
      <c r="C36" s="111"/>
      <c r="D36" s="112" t="s">
        <v>24</v>
      </c>
      <c r="E36" s="113"/>
    </row>
    <row r="37" spans="1:5" ht="17.100000000000001" customHeight="1">
      <c r="A37" s="111" t="s">
        <v>136</v>
      </c>
      <c r="B37" s="111"/>
      <c r="C37" s="111"/>
      <c r="D37" s="112">
        <v>4812000</v>
      </c>
      <c r="E37" s="113"/>
    </row>
    <row r="38" spans="1:5" ht="17.100000000000001" customHeight="1">
      <c r="A38" s="111" t="s">
        <v>215</v>
      </c>
      <c r="B38" s="111"/>
      <c r="C38" s="111"/>
      <c r="D38" s="112">
        <v>12512800</v>
      </c>
      <c r="E38" s="113"/>
    </row>
    <row r="39" spans="1:5" ht="17.100000000000001" customHeight="1">
      <c r="A39" s="111" t="s">
        <v>216</v>
      </c>
      <c r="B39" s="111"/>
      <c r="C39" s="111"/>
      <c r="D39" s="112">
        <v>12512800</v>
      </c>
      <c r="E39" s="113"/>
    </row>
    <row r="40" spans="1:5" ht="17.100000000000001" customHeight="1">
      <c r="A40" s="111" t="s">
        <v>136</v>
      </c>
      <c r="B40" s="111"/>
      <c r="C40" s="111"/>
      <c r="D40" s="112" t="s">
        <v>24</v>
      </c>
      <c r="E40" s="113"/>
    </row>
    <row r="41" spans="1:5" ht="17.100000000000001" customHeight="1">
      <c r="A41" s="115" t="s">
        <v>217</v>
      </c>
      <c r="B41" s="115"/>
      <c r="C41" s="115"/>
      <c r="D41" s="116">
        <v>29117387596</v>
      </c>
      <c r="E41" s="117"/>
    </row>
    <row r="42" spans="1:5" ht="17.100000000000001" customHeight="1">
      <c r="A42" s="12"/>
      <c r="B42" s="12"/>
      <c r="C42" s="12"/>
      <c r="D42" s="12"/>
      <c r="E42" s="12"/>
    </row>
    <row r="43" spans="1:5">
      <c r="A43" s="3"/>
    </row>
    <row r="44" spans="1:5">
      <c r="A44" s="3"/>
    </row>
    <row r="45" spans="1:5">
      <c r="A45" s="3"/>
    </row>
  </sheetData>
  <mergeCells count="75">
    <mergeCell ref="A41:C41"/>
    <mergeCell ref="D41:E41"/>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7:C7"/>
    <mergeCell ref="D7:E7"/>
    <mergeCell ref="A2:E2"/>
    <mergeCell ref="A3:E3"/>
    <mergeCell ref="A4:E4"/>
    <mergeCell ref="A6:C6"/>
    <mergeCell ref="D6:E6"/>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E26"/>
  <sheetViews>
    <sheetView workbookViewId="0">
      <selection sqref="A1:D1"/>
    </sheetView>
  </sheetViews>
  <sheetFormatPr defaultColWidth="8.875" defaultRowHeight="11.25"/>
  <cols>
    <col min="1" max="1" width="30.875" style="29" customWidth="1"/>
    <col min="2" max="7" width="18.875" style="29" customWidth="1"/>
    <col min="8" max="16384" width="8.875" style="29"/>
  </cols>
  <sheetData>
    <row r="1" spans="1:5" ht="17.100000000000001" customHeight="1">
      <c r="E1" s="10" t="s">
        <v>218</v>
      </c>
    </row>
    <row r="2" spans="1:5" ht="21">
      <c r="A2" s="108" t="s">
        <v>523</v>
      </c>
      <c r="B2" s="109"/>
      <c r="C2" s="109"/>
      <c r="D2" s="109"/>
      <c r="E2" s="109"/>
    </row>
    <row r="3" spans="1:5" ht="13.5">
      <c r="A3" s="110" t="s">
        <v>521</v>
      </c>
      <c r="B3" s="109"/>
      <c r="C3" s="109"/>
      <c r="D3" s="109"/>
      <c r="E3" s="109"/>
    </row>
    <row r="4" spans="1:5" ht="13.5">
      <c r="A4" s="110" t="s">
        <v>522</v>
      </c>
      <c r="B4" s="109"/>
      <c r="C4" s="109"/>
      <c r="D4" s="109"/>
      <c r="E4" s="109"/>
    </row>
    <row r="5" spans="1:5" ht="17.100000000000001" customHeight="1">
      <c r="E5" s="11" t="s">
        <v>121</v>
      </c>
    </row>
    <row r="6" spans="1:5" ht="27" customHeight="1">
      <c r="A6" s="36" t="s">
        <v>122</v>
      </c>
      <c r="B6" s="36" t="s">
        <v>10</v>
      </c>
      <c r="C6" s="36" t="s">
        <v>219</v>
      </c>
      <c r="D6" s="36" t="s">
        <v>220</v>
      </c>
      <c r="E6" s="36"/>
    </row>
    <row r="7" spans="1:5" ht="17.100000000000001" customHeight="1">
      <c r="A7" s="30" t="s">
        <v>221</v>
      </c>
      <c r="B7" s="31">
        <v>57793060076</v>
      </c>
      <c r="C7" s="31">
        <v>104472888500</v>
      </c>
      <c r="D7" s="31">
        <v>-46679828424</v>
      </c>
      <c r="E7" s="32"/>
    </row>
    <row r="8" spans="1:5" ht="17.100000000000001" customHeight="1">
      <c r="A8" s="33" t="s">
        <v>222</v>
      </c>
      <c r="B8" s="34">
        <v>-29117387596</v>
      </c>
      <c r="C8" s="35"/>
      <c r="D8" s="34">
        <v>-29117387596</v>
      </c>
      <c r="E8" s="35"/>
    </row>
    <row r="9" spans="1:5" ht="17.100000000000001" customHeight="1">
      <c r="A9" s="33" t="s">
        <v>223</v>
      </c>
      <c r="B9" s="34">
        <v>27420658432</v>
      </c>
      <c r="C9" s="35"/>
      <c r="D9" s="34">
        <v>27420658432</v>
      </c>
      <c r="E9" s="35"/>
    </row>
    <row r="10" spans="1:5" ht="17.100000000000001" customHeight="1">
      <c r="A10" s="33" t="s">
        <v>224</v>
      </c>
      <c r="B10" s="34">
        <v>17299097902</v>
      </c>
      <c r="C10" s="35"/>
      <c r="D10" s="34">
        <v>17299097902</v>
      </c>
      <c r="E10" s="35"/>
    </row>
    <row r="11" spans="1:5" ht="17.100000000000001" customHeight="1">
      <c r="A11" s="33" t="s">
        <v>225</v>
      </c>
      <c r="B11" s="34">
        <v>10121560530</v>
      </c>
      <c r="C11" s="35"/>
      <c r="D11" s="34">
        <v>10121560530</v>
      </c>
      <c r="E11" s="35"/>
    </row>
    <row r="12" spans="1:5" ht="17.100000000000001" customHeight="1">
      <c r="A12" s="30" t="s">
        <v>226</v>
      </c>
      <c r="B12" s="31">
        <v>-1696729164</v>
      </c>
      <c r="C12" s="32"/>
      <c r="D12" s="31">
        <v>-1696729164</v>
      </c>
      <c r="E12" s="32"/>
    </row>
    <row r="13" spans="1:5" ht="17.100000000000001" customHeight="1">
      <c r="A13" s="33" t="s">
        <v>227</v>
      </c>
      <c r="B13" s="35"/>
      <c r="C13" s="34">
        <v>-1247189114</v>
      </c>
      <c r="D13" s="34">
        <v>1247189114</v>
      </c>
      <c r="E13" s="35"/>
    </row>
    <row r="14" spans="1:5" ht="17.100000000000001" customHeight="1">
      <c r="A14" s="33" t="s">
        <v>228</v>
      </c>
      <c r="B14" s="35"/>
      <c r="C14" s="34">
        <v>2694006098</v>
      </c>
      <c r="D14" s="34">
        <v>-2694006098</v>
      </c>
      <c r="E14" s="35"/>
    </row>
    <row r="15" spans="1:5" ht="17.100000000000001" customHeight="1">
      <c r="A15" s="33" t="s">
        <v>229</v>
      </c>
      <c r="B15" s="35"/>
      <c r="C15" s="34">
        <v>-4054071207</v>
      </c>
      <c r="D15" s="34">
        <v>4054071207</v>
      </c>
      <c r="E15" s="35"/>
    </row>
    <row r="16" spans="1:5" ht="17.100000000000001" customHeight="1">
      <c r="A16" s="33" t="s">
        <v>230</v>
      </c>
      <c r="B16" s="35"/>
      <c r="C16" s="34">
        <v>723013086</v>
      </c>
      <c r="D16" s="34">
        <v>-723013086</v>
      </c>
      <c r="E16" s="35"/>
    </row>
    <row r="17" spans="1:5" ht="17.100000000000001" customHeight="1">
      <c r="A17" s="33" t="s">
        <v>231</v>
      </c>
      <c r="B17" s="35"/>
      <c r="C17" s="34">
        <v>-610137091</v>
      </c>
      <c r="D17" s="34">
        <v>610137091</v>
      </c>
      <c r="E17" s="35"/>
    </row>
    <row r="18" spans="1:5" ht="17.100000000000001" customHeight="1">
      <c r="A18" s="33" t="s">
        <v>232</v>
      </c>
      <c r="B18" s="34" t="s">
        <v>24</v>
      </c>
      <c r="C18" s="34" t="s">
        <v>24</v>
      </c>
      <c r="D18" s="35"/>
      <c r="E18" s="35"/>
    </row>
    <row r="19" spans="1:5" ht="17.100000000000001" customHeight="1">
      <c r="A19" s="33" t="s">
        <v>233</v>
      </c>
      <c r="B19" s="34">
        <v>5650046</v>
      </c>
      <c r="C19" s="34">
        <v>5650046</v>
      </c>
      <c r="D19" s="35"/>
      <c r="E19" s="35"/>
    </row>
    <row r="20" spans="1:5" ht="17.100000000000001" customHeight="1">
      <c r="A20" s="33" t="s">
        <v>234</v>
      </c>
      <c r="B20" s="34">
        <v>549252026</v>
      </c>
      <c r="C20" s="34" t="s">
        <v>24</v>
      </c>
      <c r="D20" s="34">
        <v>549252026</v>
      </c>
      <c r="E20" s="35"/>
    </row>
    <row r="21" spans="1:5" ht="17.100000000000001" customHeight="1">
      <c r="A21" s="30" t="s">
        <v>235</v>
      </c>
      <c r="B21" s="31">
        <v>-1141827092</v>
      </c>
      <c r="C21" s="31">
        <v>-1241539068</v>
      </c>
      <c r="D21" s="31">
        <v>99711976</v>
      </c>
      <c r="E21" s="32"/>
    </row>
    <row r="22" spans="1:5" ht="17.100000000000001" customHeight="1">
      <c r="A22" s="30" t="s">
        <v>236</v>
      </c>
      <c r="B22" s="31">
        <v>56651232984</v>
      </c>
      <c r="C22" s="31">
        <v>103231349432</v>
      </c>
      <c r="D22" s="31">
        <v>-46580116448</v>
      </c>
      <c r="E22" s="32"/>
    </row>
    <row r="23" spans="1:5" ht="17.100000000000001" customHeight="1">
      <c r="A23" s="12"/>
      <c r="B23" s="12"/>
      <c r="C23" s="12"/>
      <c r="D23" s="12"/>
      <c r="E23" s="12"/>
    </row>
    <row r="24" spans="1:5">
      <c r="A24" s="3"/>
    </row>
    <row r="25" spans="1:5">
      <c r="A25" s="3"/>
    </row>
    <row r="26" spans="1:5">
      <c r="A26" s="3"/>
    </row>
  </sheetData>
  <mergeCells count="3">
    <mergeCell ref="A2:E2"/>
    <mergeCell ref="A3:E3"/>
    <mergeCell ref="A4:E4"/>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workbookViewId="0">
      <selection sqref="A1:I1"/>
    </sheetView>
  </sheetViews>
  <sheetFormatPr defaultColWidth="8.875" defaultRowHeight="15.75"/>
  <cols>
    <col min="1" max="1" width="26.625" style="14" customWidth="1"/>
    <col min="2" max="10" width="13.625" style="14" customWidth="1"/>
    <col min="11" max="11" width="15.875" style="14" customWidth="1"/>
    <col min="12" max="16384" width="8.875" style="14"/>
  </cols>
  <sheetData>
    <row r="1" spans="1:9" ht="30">
      <c r="A1" s="74" t="s">
        <v>359</v>
      </c>
      <c r="B1" s="74"/>
      <c r="C1" s="74"/>
      <c r="D1" s="74"/>
      <c r="E1" s="74"/>
      <c r="F1" s="74"/>
      <c r="G1" s="74"/>
      <c r="H1" s="74"/>
      <c r="I1" s="74"/>
    </row>
    <row r="2" spans="1:9" ht="18.75">
      <c r="A2" s="15" t="s">
        <v>393</v>
      </c>
      <c r="B2" s="15"/>
      <c r="C2" s="15"/>
      <c r="D2" s="15"/>
      <c r="E2" s="15"/>
      <c r="F2" s="15"/>
      <c r="G2" s="15"/>
      <c r="H2" s="15"/>
      <c r="I2" s="16" t="s">
        <v>470</v>
      </c>
    </row>
    <row r="3" spans="1:9" ht="18.75">
      <c r="A3" s="15" t="s">
        <v>469</v>
      </c>
      <c r="B3" s="15"/>
      <c r="C3" s="15"/>
      <c r="D3" s="15"/>
      <c r="E3" s="15"/>
      <c r="F3" s="15"/>
      <c r="G3" s="15"/>
      <c r="H3" s="15"/>
      <c r="I3" s="15"/>
    </row>
    <row r="4" spans="1:9" ht="18.75">
      <c r="A4" s="15"/>
      <c r="B4" s="15"/>
      <c r="C4" s="15"/>
      <c r="D4" s="15"/>
      <c r="E4" s="15"/>
      <c r="F4" s="15"/>
      <c r="G4" s="15"/>
      <c r="H4" s="15"/>
      <c r="I4" s="16" t="s">
        <v>121</v>
      </c>
    </row>
    <row r="5" spans="1:9" ht="31.5">
      <c r="A5" s="17" t="s">
        <v>91</v>
      </c>
      <c r="B5" s="18" t="s">
        <v>360</v>
      </c>
      <c r="C5" s="17" t="s">
        <v>361</v>
      </c>
      <c r="D5" s="17" t="s">
        <v>362</v>
      </c>
      <c r="E5" s="17" t="s">
        <v>363</v>
      </c>
      <c r="F5" s="17" t="s">
        <v>364</v>
      </c>
      <c r="G5" s="17" t="s">
        <v>365</v>
      </c>
      <c r="H5" s="17" t="s">
        <v>366</v>
      </c>
      <c r="I5" s="17" t="s">
        <v>10</v>
      </c>
    </row>
    <row r="6" spans="1:9">
      <c r="A6" s="19" t="s">
        <v>348</v>
      </c>
      <c r="B6" s="28">
        <v>8858721232</v>
      </c>
      <c r="C6" s="28">
        <v>16078928106</v>
      </c>
      <c r="D6" s="28">
        <v>1270140539</v>
      </c>
      <c r="E6" s="28">
        <v>7857303075</v>
      </c>
      <c r="F6" s="28">
        <v>235853647</v>
      </c>
      <c r="G6" s="28">
        <v>1082145633</v>
      </c>
      <c r="H6" s="28">
        <v>5622062735</v>
      </c>
      <c r="I6" s="28">
        <v>41005154967</v>
      </c>
    </row>
    <row r="7" spans="1:9">
      <c r="A7" s="19" t="s">
        <v>349</v>
      </c>
      <c r="B7" s="28">
        <v>5186737038</v>
      </c>
      <c r="C7" s="28">
        <v>7889199246</v>
      </c>
      <c r="D7" s="28">
        <v>870283409</v>
      </c>
      <c r="E7" s="28">
        <v>1153036523</v>
      </c>
      <c r="F7" s="28">
        <v>57211885</v>
      </c>
      <c r="G7" s="28">
        <v>301454874</v>
      </c>
      <c r="H7" s="28">
        <v>2056464426</v>
      </c>
      <c r="I7" s="28">
        <v>17514387401</v>
      </c>
    </row>
    <row r="8" spans="1:9">
      <c r="A8" s="19" t="s">
        <v>350</v>
      </c>
      <c r="B8" s="28" t="s">
        <v>24</v>
      </c>
      <c r="C8" s="28" t="s">
        <v>24</v>
      </c>
      <c r="D8" s="28" t="s">
        <v>24</v>
      </c>
      <c r="E8" s="28" t="s">
        <v>24</v>
      </c>
      <c r="F8" s="28" t="s">
        <v>24</v>
      </c>
      <c r="G8" s="28" t="s">
        <v>24</v>
      </c>
      <c r="H8" s="28" t="s">
        <v>24</v>
      </c>
      <c r="I8" s="28" t="s">
        <v>24</v>
      </c>
    </row>
    <row r="9" spans="1:9">
      <c r="A9" s="19" t="s">
        <v>351</v>
      </c>
      <c r="B9" s="28">
        <v>3666656191</v>
      </c>
      <c r="C9" s="28">
        <v>8150759830</v>
      </c>
      <c r="D9" s="28">
        <v>396768320</v>
      </c>
      <c r="E9" s="28">
        <v>6646109685</v>
      </c>
      <c r="F9" s="28">
        <v>178641762</v>
      </c>
      <c r="G9" s="28">
        <v>560737851</v>
      </c>
      <c r="H9" s="28">
        <v>3565353739</v>
      </c>
      <c r="I9" s="28">
        <v>23165027378</v>
      </c>
    </row>
    <row r="10" spans="1:9">
      <c r="A10" s="19" t="s">
        <v>352</v>
      </c>
      <c r="B10" s="28">
        <v>3</v>
      </c>
      <c r="C10" s="28">
        <v>21689030</v>
      </c>
      <c r="D10" s="28">
        <v>3088810</v>
      </c>
      <c r="E10" s="28">
        <v>58156867</v>
      </c>
      <c r="F10" s="28" t="s">
        <v>24</v>
      </c>
      <c r="G10" s="28">
        <v>219952908</v>
      </c>
      <c r="H10" s="28">
        <v>244570</v>
      </c>
      <c r="I10" s="28">
        <v>303132188</v>
      </c>
    </row>
    <row r="11" spans="1:9">
      <c r="A11" s="19" t="s">
        <v>353</v>
      </c>
      <c r="B11" s="28" t="s">
        <v>24</v>
      </c>
      <c r="C11" s="28" t="s">
        <v>24</v>
      </c>
      <c r="D11" s="28" t="s">
        <v>24</v>
      </c>
      <c r="E11" s="28" t="s">
        <v>24</v>
      </c>
      <c r="F11" s="28" t="s">
        <v>24</v>
      </c>
      <c r="G11" s="28" t="s">
        <v>24</v>
      </c>
      <c r="H11" s="28" t="s">
        <v>24</v>
      </c>
      <c r="I11" s="28" t="s">
        <v>24</v>
      </c>
    </row>
    <row r="12" spans="1:9">
      <c r="A12" s="19" t="s">
        <v>354</v>
      </c>
      <c r="B12" s="28" t="s">
        <v>24</v>
      </c>
      <c r="C12" s="28" t="s">
        <v>24</v>
      </c>
      <c r="D12" s="28" t="s">
        <v>24</v>
      </c>
      <c r="E12" s="28" t="s">
        <v>24</v>
      </c>
      <c r="F12" s="28" t="s">
        <v>24</v>
      </c>
      <c r="G12" s="28" t="s">
        <v>24</v>
      </c>
      <c r="H12" s="28" t="s">
        <v>24</v>
      </c>
      <c r="I12" s="28" t="s">
        <v>24</v>
      </c>
    </row>
    <row r="13" spans="1:9">
      <c r="A13" s="19" t="s">
        <v>355</v>
      </c>
      <c r="B13" s="28" t="s">
        <v>24</v>
      </c>
      <c r="C13" s="28" t="s">
        <v>24</v>
      </c>
      <c r="D13" s="28" t="s">
        <v>24</v>
      </c>
      <c r="E13" s="28" t="s">
        <v>24</v>
      </c>
      <c r="F13" s="28" t="s">
        <v>24</v>
      </c>
      <c r="G13" s="28" t="s">
        <v>24</v>
      </c>
      <c r="H13" s="28" t="s">
        <v>24</v>
      </c>
      <c r="I13" s="28" t="s">
        <v>24</v>
      </c>
    </row>
    <row r="14" spans="1:9">
      <c r="A14" s="19" t="s">
        <v>62</v>
      </c>
      <c r="B14" s="28" t="s">
        <v>24</v>
      </c>
      <c r="C14" s="28" t="s">
        <v>24</v>
      </c>
      <c r="D14" s="28" t="s">
        <v>24</v>
      </c>
      <c r="E14" s="28" t="s">
        <v>24</v>
      </c>
      <c r="F14" s="28" t="s">
        <v>24</v>
      </c>
      <c r="G14" s="28" t="s">
        <v>24</v>
      </c>
      <c r="H14" s="28" t="s">
        <v>24</v>
      </c>
      <c r="I14" s="28" t="s">
        <v>24</v>
      </c>
    </row>
    <row r="15" spans="1:9">
      <c r="A15" s="19" t="s">
        <v>356</v>
      </c>
      <c r="B15" s="28">
        <v>5328000</v>
      </c>
      <c r="C15" s="28">
        <v>17280000</v>
      </c>
      <c r="D15" s="28" t="s">
        <v>24</v>
      </c>
      <c r="E15" s="28" t="s">
        <v>24</v>
      </c>
      <c r="F15" s="28" t="s">
        <v>24</v>
      </c>
      <c r="G15" s="28" t="s">
        <v>24</v>
      </c>
      <c r="H15" s="28" t="s">
        <v>24</v>
      </c>
      <c r="I15" s="28">
        <v>22608000</v>
      </c>
    </row>
    <row r="16" spans="1:9">
      <c r="A16" s="19" t="s">
        <v>357</v>
      </c>
      <c r="B16" s="28">
        <v>47759317522</v>
      </c>
      <c r="C16" s="28" t="s">
        <v>24</v>
      </c>
      <c r="D16" s="28">
        <v>98227048</v>
      </c>
      <c r="E16" s="28">
        <v>6552293298</v>
      </c>
      <c r="F16" s="28">
        <v>1744200</v>
      </c>
      <c r="G16" s="28" t="s">
        <v>24</v>
      </c>
      <c r="H16" s="28">
        <v>22704574</v>
      </c>
      <c r="I16" s="28">
        <v>54539595402</v>
      </c>
    </row>
    <row r="17" spans="1:9">
      <c r="A17" s="19" t="s">
        <v>349</v>
      </c>
      <c r="B17" s="28">
        <v>4709456233</v>
      </c>
      <c r="C17" s="28" t="s">
        <v>24</v>
      </c>
      <c r="D17" s="28">
        <v>98226994</v>
      </c>
      <c r="E17" s="28">
        <v>293401869</v>
      </c>
      <c r="F17" s="28" t="s">
        <v>24</v>
      </c>
      <c r="G17" s="28" t="s">
        <v>24</v>
      </c>
      <c r="H17" s="28">
        <v>22704574</v>
      </c>
      <c r="I17" s="28">
        <v>5123927070</v>
      </c>
    </row>
    <row r="18" spans="1:9">
      <c r="A18" s="19" t="s">
        <v>351</v>
      </c>
      <c r="B18" s="28">
        <v>279129862</v>
      </c>
      <c r="C18" s="28" t="s">
        <v>24</v>
      </c>
      <c r="D18" s="28" t="s">
        <v>24</v>
      </c>
      <c r="E18" s="28">
        <v>431751586</v>
      </c>
      <c r="F18" s="28" t="s">
        <v>24</v>
      </c>
      <c r="G18" s="28" t="s">
        <v>24</v>
      </c>
      <c r="H18" s="28" t="s">
        <v>24</v>
      </c>
      <c r="I18" s="28">
        <v>710881448</v>
      </c>
    </row>
    <row r="19" spans="1:9">
      <c r="A19" s="19" t="s">
        <v>352</v>
      </c>
      <c r="B19" s="28">
        <v>42704408028</v>
      </c>
      <c r="C19" s="28" t="s">
        <v>24</v>
      </c>
      <c r="D19" s="28">
        <v>54</v>
      </c>
      <c r="E19" s="28">
        <v>5818139843</v>
      </c>
      <c r="F19" s="28">
        <v>1744200</v>
      </c>
      <c r="G19" s="28" t="s">
        <v>24</v>
      </c>
      <c r="H19" s="28" t="s">
        <v>24</v>
      </c>
      <c r="I19" s="28">
        <v>48629463485</v>
      </c>
    </row>
    <row r="20" spans="1:9">
      <c r="A20" s="19" t="s">
        <v>62</v>
      </c>
      <c r="B20" s="28" t="s">
        <v>24</v>
      </c>
      <c r="C20" s="28" t="s">
        <v>24</v>
      </c>
      <c r="D20" s="28" t="s">
        <v>24</v>
      </c>
      <c r="E20" s="28" t="s">
        <v>24</v>
      </c>
      <c r="F20" s="28" t="s">
        <v>24</v>
      </c>
      <c r="G20" s="28" t="s">
        <v>24</v>
      </c>
      <c r="H20" s="28" t="s">
        <v>24</v>
      </c>
      <c r="I20" s="28" t="s">
        <v>24</v>
      </c>
    </row>
    <row r="21" spans="1:9">
      <c r="A21" s="19" t="s">
        <v>356</v>
      </c>
      <c r="B21" s="28">
        <v>66323399</v>
      </c>
      <c r="C21" s="28" t="s">
        <v>24</v>
      </c>
      <c r="D21" s="28" t="s">
        <v>24</v>
      </c>
      <c r="E21" s="28">
        <v>9000000</v>
      </c>
      <c r="F21" s="28" t="s">
        <v>24</v>
      </c>
      <c r="G21" s="28" t="s">
        <v>24</v>
      </c>
      <c r="H21" s="28" t="s">
        <v>24</v>
      </c>
      <c r="I21" s="28">
        <v>75323399</v>
      </c>
    </row>
    <row r="22" spans="1:9">
      <c r="A22" s="19" t="s">
        <v>358</v>
      </c>
      <c r="B22" s="28">
        <v>228846940</v>
      </c>
      <c r="C22" s="28">
        <v>605586550</v>
      </c>
      <c r="D22" s="28">
        <v>1806810</v>
      </c>
      <c r="E22" s="28">
        <v>2311389805</v>
      </c>
      <c r="F22" s="28">
        <v>944745</v>
      </c>
      <c r="G22" s="28">
        <v>21204842</v>
      </c>
      <c r="H22" s="28">
        <v>77702339</v>
      </c>
      <c r="I22" s="28">
        <v>3247482031</v>
      </c>
    </row>
    <row r="23" spans="1:9">
      <c r="A23" s="19" t="s">
        <v>10</v>
      </c>
      <c r="B23" s="28">
        <v>56846885694</v>
      </c>
      <c r="C23" s="28">
        <v>16684514656</v>
      </c>
      <c r="D23" s="28">
        <v>1370174397</v>
      </c>
      <c r="E23" s="28">
        <v>16720986178</v>
      </c>
      <c r="F23" s="28">
        <v>238542592</v>
      </c>
      <c r="G23" s="28">
        <v>1103350475</v>
      </c>
      <c r="H23" s="28">
        <v>5722469648</v>
      </c>
      <c r="I23" s="28">
        <v>98792232400</v>
      </c>
    </row>
  </sheetData>
  <mergeCells count="1">
    <mergeCell ref="A1:I1"/>
  </mergeCells>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pageSetUpPr fitToPage="1"/>
  </sheetPr>
  <dimension ref="A1:E62"/>
  <sheetViews>
    <sheetView workbookViewId="0">
      <selection sqref="A1:D1"/>
    </sheetView>
  </sheetViews>
  <sheetFormatPr defaultColWidth="8.875" defaultRowHeight="11.25"/>
  <cols>
    <col min="1" max="1" width="42.875" style="29" customWidth="1"/>
    <col min="2" max="3" width="8.875" style="29" hidden="1" customWidth="1"/>
    <col min="4" max="4" width="10.875" style="29" customWidth="1"/>
    <col min="5" max="5" width="15.875" style="29" customWidth="1"/>
    <col min="6" max="7" width="30.875" style="29" customWidth="1"/>
    <col min="8" max="16384" width="8.875" style="29"/>
  </cols>
  <sheetData>
    <row r="1" spans="1:5" ht="17.100000000000001" customHeight="1">
      <c r="E1" s="10" t="s">
        <v>237</v>
      </c>
    </row>
    <row r="2" spans="1:5" ht="21">
      <c r="A2" s="108" t="s">
        <v>520</v>
      </c>
      <c r="B2" s="109"/>
      <c r="C2" s="109"/>
      <c r="D2" s="109"/>
      <c r="E2" s="109"/>
    </row>
    <row r="3" spans="1:5" ht="13.5">
      <c r="A3" s="110" t="s">
        <v>521</v>
      </c>
      <c r="B3" s="109"/>
      <c r="C3" s="109"/>
      <c r="D3" s="109"/>
      <c r="E3" s="109"/>
    </row>
    <row r="4" spans="1:5" ht="13.5">
      <c r="A4" s="110" t="s">
        <v>522</v>
      </c>
      <c r="B4" s="109"/>
      <c r="C4" s="109"/>
      <c r="D4" s="109"/>
      <c r="E4" s="109"/>
    </row>
    <row r="5" spans="1:5" ht="17.100000000000001" customHeight="1">
      <c r="E5" s="11" t="s">
        <v>121</v>
      </c>
    </row>
    <row r="6" spans="1:5" ht="27" customHeight="1">
      <c r="A6" s="114" t="s">
        <v>122</v>
      </c>
      <c r="B6" s="114"/>
      <c r="C6" s="114"/>
      <c r="D6" s="114" t="s">
        <v>106</v>
      </c>
      <c r="E6" s="114"/>
    </row>
    <row r="7" spans="1:5" ht="17.100000000000001" customHeight="1">
      <c r="A7" s="111" t="s">
        <v>238</v>
      </c>
      <c r="B7" s="111"/>
      <c r="C7" s="111"/>
      <c r="D7" s="113"/>
      <c r="E7" s="113"/>
    </row>
    <row r="8" spans="1:5" ht="17.100000000000001" customHeight="1">
      <c r="A8" s="111" t="s">
        <v>239</v>
      </c>
      <c r="B8" s="111"/>
      <c r="C8" s="111"/>
      <c r="D8" s="112">
        <v>35593338680</v>
      </c>
      <c r="E8" s="113"/>
    </row>
    <row r="9" spans="1:5" ht="17.100000000000001" customHeight="1">
      <c r="A9" s="111" t="s">
        <v>240</v>
      </c>
      <c r="B9" s="111"/>
      <c r="C9" s="111"/>
      <c r="D9" s="112">
        <v>17181798290</v>
      </c>
      <c r="E9" s="113"/>
    </row>
    <row r="10" spans="1:5" ht="17.100000000000001" customHeight="1">
      <c r="A10" s="111" t="s">
        <v>241</v>
      </c>
      <c r="B10" s="111"/>
      <c r="C10" s="111"/>
      <c r="D10" s="112">
        <v>8694640762</v>
      </c>
      <c r="E10" s="113"/>
    </row>
    <row r="11" spans="1:5" ht="17.100000000000001" customHeight="1">
      <c r="A11" s="111" t="s">
        <v>242</v>
      </c>
      <c r="B11" s="111"/>
      <c r="C11" s="111"/>
      <c r="D11" s="112">
        <v>7605449479</v>
      </c>
      <c r="E11" s="113"/>
    </row>
    <row r="12" spans="1:5" ht="17.100000000000001" customHeight="1">
      <c r="A12" s="111" t="s">
        <v>243</v>
      </c>
      <c r="B12" s="111"/>
      <c r="C12" s="111"/>
      <c r="D12" s="112">
        <v>281106822</v>
      </c>
      <c r="E12" s="113"/>
    </row>
    <row r="13" spans="1:5" ht="17.100000000000001" customHeight="1">
      <c r="A13" s="111" t="s">
        <v>244</v>
      </c>
      <c r="B13" s="111"/>
      <c r="C13" s="111"/>
      <c r="D13" s="112">
        <v>600601227</v>
      </c>
      <c r="E13" s="113"/>
    </row>
    <row r="14" spans="1:5" ht="17.100000000000001" customHeight="1">
      <c r="A14" s="111" t="s">
        <v>245</v>
      </c>
      <c r="B14" s="111"/>
      <c r="C14" s="111"/>
      <c r="D14" s="112">
        <v>18411540390</v>
      </c>
      <c r="E14" s="113"/>
    </row>
    <row r="15" spans="1:5" ht="17.100000000000001" customHeight="1">
      <c r="A15" s="111" t="s">
        <v>246</v>
      </c>
      <c r="B15" s="111"/>
      <c r="C15" s="111"/>
      <c r="D15" s="112">
        <v>5505843192</v>
      </c>
      <c r="E15" s="113"/>
    </row>
    <row r="16" spans="1:5" ht="17.100000000000001" customHeight="1">
      <c r="A16" s="111" t="s">
        <v>247</v>
      </c>
      <c r="B16" s="111"/>
      <c r="C16" s="111"/>
      <c r="D16" s="112">
        <v>12898749698</v>
      </c>
      <c r="E16" s="113"/>
    </row>
    <row r="17" spans="1:5" ht="17.100000000000001" customHeight="1">
      <c r="A17" s="111" t="s">
        <v>248</v>
      </c>
      <c r="B17" s="111"/>
      <c r="C17" s="111"/>
      <c r="D17" s="112" t="s">
        <v>24</v>
      </c>
      <c r="E17" s="113"/>
    </row>
    <row r="18" spans="1:5" ht="17.100000000000001" customHeight="1">
      <c r="A18" s="111" t="s">
        <v>244</v>
      </c>
      <c r="B18" s="111"/>
      <c r="C18" s="111"/>
      <c r="D18" s="112">
        <v>6947500</v>
      </c>
      <c r="E18" s="113"/>
    </row>
    <row r="19" spans="1:5" ht="17.100000000000001" customHeight="1">
      <c r="A19" s="111" t="s">
        <v>249</v>
      </c>
      <c r="B19" s="111"/>
      <c r="C19" s="111"/>
      <c r="D19" s="112">
        <v>37787587430</v>
      </c>
      <c r="E19" s="113"/>
    </row>
    <row r="20" spans="1:5" ht="17.100000000000001" customHeight="1">
      <c r="A20" s="111" t="s">
        <v>250</v>
      </c>
      <c r="B20" s="111"/>
      <c r="C20" s="111"/>
      <c r="D20" s="112">
        <v>17283829023</v>
      </c>
      <c r="E20" s="113"/>
    </row>
    <row r="21" spans="1:5" ht="17.100000000000001" customHeight="1">
      <c r="A21" s="111" t="s">
        <v>251</v>
      </c>
      <c r="B21" s="111"/>
      <c r="C21" s="111"/>
      <c r="D21" s="112">
        <v>9713524948</v>
      </c>
      <c r="E21" s="113"/>
    </row>
    <row r="22" spans="1:5" ht="17.100000000000001" customHeight="1">
      <c r="A22" s="111" t="s">
        <v>252</v>
      </c>
      <c r="B22" s="111"/>
      <c r="C22" s="111"/>
      <c r="D22" s="112">
        <v>9855508410</v>
      </c>
      <c r="E22" s="113"/>
    </row>
    <row r="23" spans="1:5" ht="17.100000000000001" customHeight="1">
      <c r="A23" s="111" t="s">
        <v>253</v>
      </c>
      <c r="B23" s="111"/>
      <c r="C23" s="111"/>
      <c r="D23" s="112">
        <v>934725049</v>
      </c>
      <c r="E23" s="113"/>
    </row>
    <row r="24" spans="1:5" ht="17.100000000000001" customHeight="1">
      <c r="A24" s="111" t="s">
        <v>254</v>
      </c>
      <c r="B24" s="111"/>
      <c r="C24" s="111"/>
      <c r="D24" s="112">
        <v>7782000</v>
      </c>
      <c r="E24" s="113"/>
    </row>
    <row r="25" spans="1:5" ht="17.100000000000001" customHeight="1">
      <c r="A25" s="111" t="s">
        <v>255</v>
      </c>
      <c r="B25" s="111"/>
      <c r="C25" s="111"/>
      <c r="D25" s="112" t="s">
        <v>24</v>
      </c>
      <c r="E25" s="113"/>
    </row>
    <row r="26" spans="1:5" ht="17.100000000000001" customHeight="1">
      <c r="A26" s="111" t="s">
        <v>256</v>
      </c>
      <c r="B26" s="111"/>
      <c r="C26" s="111"/>
      <c r="D26" s="112">
        <v>7782000</v>
      </c>
      <c r="E26" s="113"/>
    </row>
    <row r="27" spans="1:5" ht="17.100000000000001" customHeight="1">
      <c r="A27" s="111" t="s">
        <v>257</v>
      </c>
      <c r="B27" s="111"/>
      <c r="C27" s="111"/>
      <c r="D27" s="112" t="s">
        <v>24</v>
      </c>
      <c r="E27" s="113"/>
    </row>
    <row r="28" spans="1:5" ht="17.100000000000001" customHeight="1">
      <c r="A28" s="115" t="s">
        <v>258</v>
      </c>
      <c r="B28" s="115"/>
      <c r="C28" s="115"/>
      <c r="D28" s="116">
        <v>2186466750</v>
      </c>
      <c r="E28" s="117"/>
    </row>
    <row r="29" spans="1:5" ht="17.100000000000001" customHeight="1">
      <c r="A29" s="111" t="s">
        <v>259</v>
      </c>
      <c r="B29" s="111"/>
      <c r="C29" s="111"/>
      <c r="D29" s="113"/>
      <c r="E29" s="113"/>
    </row>
    <row r="30" spans="1:5" ht="17.100000000000001" customHeight="1">
      <c r="A30" s="111" t="s">
        <v>260</v>
      </c>
      <c r="B30" s="111"/>
      <c r="C30" s="111"/>
      <c r="D30" s="112">
        <v>3429750367</v>
      </c>
      <c r="E30" s="113"/>
    </row>
    <row r="31" spans="1:5" ht="17.100000000000001" customHeight="1">
      <c r="A31" s="111" t="s">
        <v>339</v>
      </c>
      <c r="B31" s="111"/>
      <c r="C31" s="111"/>
      <c r="D31" s="112">
        <v>2915203648</v>
      </c>
      <c r="E31" s="113"/>
    </row>
    <row r="32" spans="1:5" ht="17.100000000000001" customHeight="1">
      <c r="A32" s="111" t="s">
        <v>261</v>
      </c>
      <c r="B32" s="111"/>
      <c r="C32" s="111"/>
      <c r="D32" s="112">
        <v>377041351</v>
      </c>
      <c r="E32" s="113"/>
    </row>
    <row r="33" spans="1:5" ht="17.100000000000001" customHeight="1">
      <c r="A33" s="111" t="s">
        <v>262</v>
      </c>
      <c r="B33" s="111"/>
      <c r="C33" s="111"/>
      <c r="D33" s="112" t="s">
        <v>24</v>
      </c>
      <c r="E33" s="113"/>
    </row>
    <row r="34" spans="1:5" ht="17.100000000000001" customHeight="1">
      <c r="A34" s="111" t="s">
        <v>263</v>
      </c>
      <c r="B34" s="111"/>
      <c r="C34" s="111"/>
      <c r="D34" s="112">
        <v>135000000</v>
      </c>
      <c r="E34" s="113"/>
    </row>
    <row r="35" spans="1:5" ht="17.100000000000001" customHeight="1">
      <c r="A35" s="111" t="s">
        <v>256</v>
      </c>
      <c r="B35" s="111"/>
      <c r="C35" s="111"/>
      <c r="D35" s="112">
        <v>2505368</v>
      </c>
      <c r="E35" s="113"/>
    </row>
    <row r="36" spans="1:5" ht="17.100000000000001" customHeight="1">
      <c r="A36" s="111" t="s">
        <v>264</v>
      </c>
      <c r="B36" s="111"/>
      <c r="C36" s="111"/>
      <c r="D36" s="112">
        <v>1448324376</v>
      </c>
      <c r="E36" s="113"/>
    </row>
    <row r="37" spans="1:5" ht="17.100000000000001" customHeight="1">
      <c r="A37" s="111" t="s">
        <v>251</v>
      </c>
      <c r="B37" s="111"/>
      <c r="C37" s="111"/>
      <c r="D37" s="112">
        <v>613868917</v>
      </c>
      <c r="E37" s="113"/>
    </row>
    <row r="38" spans="1:5" ht="17.100000000000001" customHeight="1">
      <c r="A38" s="111" t="s">
        <v>265</v>
      </c>
      <c r="B38" s="111"/>
      <c r="C38" s="111"/>
      <c r="D38" s="112">
        <v>59801349</v>
      </c>
      <c r="E38" s="113"/>
    </row>
    <row r="39" spans="1:5" ht="17.100000000000001" customHeight="1">
      <c r="A39" s="111" t="s">
        <v>266</v>
      </c>
      <c r="B39" s="111"/>
      <c r="C39" s="111"/>
      <c r="D39" s="112">
        <v>132561117</v>
      </c>
      <c r="E39" s="113"/>
    </row>
    <row r="40" spans="1:5" ht="17.100000000000001" customHeight="1">
      <c r="A40" s="111" t="s">
        <v>267</v>
      </c>
      <c r="B40" s="111"/>
      <c r="C40" s="111"/>
      <c r="D40" s="112">
        <v>15362801</v>
      </c>
      <c r="E40" s="113"/>
    </row>
    <row r="41" spans="1:5" ht="17.100000000000001" customHeight="1">
      <c r="A41" s="111" t="s">
        <v>253</v>
      </c>
      <c r="B41" s="111"/>
      <c r="C41" s="111"/>
      <c r="D41" s="112">
        <v>626730192</v>
      </c>
      <c r="E41" s="113"/>
    </row>
    <row r="42" spans="1:5" ht="17.100000000000001" customHeight="1">
      <c r="A42" s="115" t="s">
        <v>268</v>
      </c>
      <c r="B42" s="115"/>
      <c r="C42" s="115"/>
      <c r="D42" s="116">
        <v>-1981425991</v>
      </c>
      <c r="E42" s="117"/>
    </row>
    <row r="43" spans="1:5" ht="17.100000000000001" customHeight="1">
      <c r="A43" s="111" t="s">
        <v>269</v>
      </c>
      <c r="B43" s="111"/>
      <c r="C43" s="111"/>
      <c r="D43" s="113"/>
      <c r="E43" s="113"/>
    </row>
    <row r="44" spans="1:5" ht="17.100000000000001" customHeight="1">
      <c r="A44" s="111" t="s">
        <v>270</v>
      </c>
      <c r="B44" s="111"/>
      <c r="C44" s="111"/>
      <c r="D44" s="112">
        <v>5548451739</v>
      </c>
      <c r="E44" s="113"/>
    </row>
    <row r="45" spans="1:5" ht="17.100000000000001" customHeight="1">
      <c r="A45" s="111" t="s">
        <v>271</v>
      </c>
      <c r="B45" s="111"/>
      <c r="C45" s="111"/>
      <c r="D45" s="112">
        <v>5370423272</v>
      </c>
      <c r="E45" s="113"/>
    </row>
    <row r="46" spans="1:5" ht="17.100000000000001" customHeight="1">
      <c r="A46" s="111" t="s">
        <v>256</v>
      </c>
      <c r="B46" s="111"/>
      <c r="C46" s="111"/>
      <c r="D46" s="112">
        <v>178028467</v>
      </c>
      <c r="E46" s="113"/>
    </row>
    <row r="47" spans="1:5" ht="17.100000000000001" customHeight="1">
      <c r="A47" s="111" t="s">
        <v>272</v>
      </c>
      <c r="B47" s="111"/>
      <c r="C47" s="111"/>
      <c r="D47" s="112">
        <v>4933625000</v>
      </c>
      <c r="E47" s="113"/>
    </row>
    <row r="48" spans="1:5" ht="17.100000000000001" customHeight="1">
      <c r="A48" s="111" t="s">
        <v>273</v>
      </c>
      <c r="B48" s="111"/>
      <c r="C48" s="111"/>
      <c r="D48" s="112">
        <v>4933000000</v>
      </c>
      <c r="E48" s="113"/>
    </row>
    <row r="49" spans="1:5" ht="17.100000000000001" customHeight="1">
      <c r="A49" s="111" t="s">
        <v>253</v>
      </c>
      <c r="B49" s="111"/>
      <c r="C49" s="111"/>
      <c r="D49" s="112">
        <v>625000</v>
      </c>
      <c r="E49" s="113"/>
    </row>
    <row r="50" spans="1:5" ht="17.100000000000001" customHeight="1">
      <c r="A50" s="115" t="s">
        <v>274</v>
      </c>
      <c r="B50" s="115"/>
      <c r="C50" s="115"/>
      <c r="D50" s="116">
        <v>-614826739</v>
      </c>
      <c r="E50" s="117"/>
    </row>
    <row r="51" spans="1:5" ht="17.100000000000001" customHeight="1">
      <c r="A51" s="115" t="s">
        <v>275</v>
      </c>
      <c r="B51" s="115"/>
      <c r="C51" s="115"/>
      <c r="D51" s="116">
        <v>-409785980</v>
      </c>
      <c r="E51" s="117"/>
    </row>
    <row r="52" spans="1:5" ht="17.100000000000001" customHeight="1">
      <c r="A52" s="115" t="s">
        <v>276</v>
      </c>
      <c r="B52" s="115"/>
      <c r="C52" s="115"/>
      <c r="D52" s="116">
        <v>4863156128</v>
      </c>
      <c r="E52" s="117"/>
    </row>
    <row r="53" spans="1:5" ht="17.100000000000001" customHeight="1">
      <c r="A53" s="115" t="s">
        <v>277</v>
      </c>
      <c r="B53" s="115"/>
      <c r="C53" s="115"/>
      <c r="D53" s="116">
        <v>4453370148</v>
      </c>
      <c r="E53" s="117"/>
    </row>
    <row r="55" spans="1:5" ht="17.100000000000001" customHeight="1">
      <c r="A55" s="115" t="s">
        <v>278</v>
      </c>
      <c r="B55" s="115"/>
      <c r="C55" s="115"/>
      <c r="D55" s="116">
        <v>246552437</v>
      </c>
      <c r="E55" s="117"/>
    </row>
    <row r="56" spans="1:5" ht="17.100000000000001" customHeight="1">
      <c r="A56" s="115" t="s">
        <v>279</v>
      </c>
      <c r="B56" s="115"/>
      <c r="C56" s="115"/>
      <c r="D56" s="116">
        <v>-6859260</v>
      </c>
      <c r="E56" s="117"/>
    </row>
    <row r="57" spans="1:5" ht="17.100000000000001" customHeight="1">
      <c r="A57" s="115" t="s">
        <v>280</v>
      </c>
      <c r="B57" s="115"/>
      <c r="C57" s="115"/>
      <c r="D57" s="116">
        <v>239693177</v>
      </c>
      <c r="E57" s="117"/>
    </row>
    <row r="58" spans="1:5" ht="17.100000000000001" customHeight="1">
      <c r="A58" s="115" t="s">
        <v>281</v>
      </c>
      <c r="B58" s="115"/>
      <c r="C58" s="115"/>
      <c r="D58" s="116">
        <v>4693063325</v>
      </c>
      <c r="E58" s="117"/>
    </row>
    <row r="59" spans="1:5" ht="17.100000000000001" customHeight="1">
      <c r="A59" s="12"/>
      <c r="B59" s="12"/>
      <c r="C59" s="12"/>
      <c r="D59" s="12"/>
      <c r="E59" s="12"/>
    </row>
    <row r="60" spans="1:5">
      <c r="A60" s="3"/>
    </row>
    <row r="61" spans="1:5">
      <c r="A61" s="3"/>
    </row>
    <row r="62" spans="1:5">
      <c r="A62" s="3"/>
    </row>
  </sheetData>
  <mergeCells count="107">
    <mergeCell ref="A57:C57"/>
    <mergeCell ref="D57:E57"/>
    <mergeCell ref="A58:C58"/>
    <mergeCell ref="D58:E58"/>
    <mergeCell ref="A53:C53"/>
    <mergeCell ref="D53:E53"/>
    <mergeCell ref="A55:C55"/>
    <mergeCell ref="D55:E55"/>
    <mergeCell ref="A56:C56"/>
    <mergeCell ref="D56:E56"/>
    <mergeCell ref="A50:C50"/>
    <mergeCell ref="D50:E50"/>
    <mergeCell ref="A51:C51"/>
    <mergeCell ref="D51:E51"/>
    <mergeCell ref="A52:C52"/>
    <mergeCell ref="D52:E52"/>
    <mergeCell ref="A47:C47"/>
    <mergeCell ref="D47:E47"/>
    <mergeCell ref="A48:C48"/>
    <mergeCell ref="D48:E48"/>
    <mergeCell ref="A49:C49"/>
    <mergeCell ref="D49:E49"/>
    <mergeCell ref="A44:C44"/>
    <mergeCell ref="D44:E44"/>
    <mergeCell ref="A45:C45"/>
    <mergeCell ref="D45:E45"/>
    <mergeCell ref="A46:C46"/>
    <mergeCell ref="D46:E46"/>
    <mergeCell ref="A41:C41"/>
    <mergeCell ref="D41:E41"/>
    <mergeCell ref="A42:C42"/>
    <mergeCell ref="D42:E42"/>
    <mergeCell ref="A43:C43"/>
    <mergeCell ref="D43:E43"/>
    <mergeCell ref="A38:C38"/>
    <mergeCell ref="D38:E38"/>
    <mergeCell ref="A39:C39"/>
    <mergeCell ref="D39:E39"/>
    <mergeCell ref="A40:C40"/>
    <mergeCell ref="D40:E40"/>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 ref="A17:C17"/>
    <mergeCell ref="D17:E17"/>
    <mergeCell ref="A18:C18"/>
    <mergeCell ref="D18:E18"/>
    <mergeCell ref="A19:C19"/>
    <mergeCell ref="D19:E19"/>
    <mergeCell ref="A14:C14"/>
    <mergeCell ref="D14:E14"/>
    <mergeCell ref="A15:C15"/>
    <mergeCell ref="D15:E15"/>
    <mergeCell ref="A16:C16"/>
    <mergeCell ref="D16:E16"/>
    <mergeCell ref="A11:C11"/>
    <mergeCell ref="D11:E11"/>
    <mergeCell ref="A12:C12"/>
    <mergeCell ref="D12:E12"/>
    <mergeCell ref="A13:C13"/>
    <mergeCell ref="D13:E13"/>
    <mergeCell ref="A8:C8"/>
    <mergeCell ref="D8:E8"/>
    <mergeCell ref="A9:C9"/>
    <mergeCell ref="D9:E9"/>
    <mergeCell ref="A10:C10"/>
    <mergeCell ref="D10:E10"/>
    <mergeCell ref="A2:E2"/>
    <mergeCell ref="A3:E3"/>
    <mergeCell ref="A4:E4"/>
    <mergeCell ref="A6:C6"/>
    <mergeCell ref="D6:E6"/>
    <mergeCell ref="A7:C7"/>
    <mergeCell ref="D7:E7"/>
  </mergeCells>
  <phoneticPr fontId="4"/>
  <printOptions horizontalCentered="1"/>
  <pageMargins left="0.3888888888888889" right="0.3888888888888889" top="0.3888888888888889" bottom="0.3888888888888889" header="0.19444444444444445" footer="0.19444444444444445"/>
  <pageSetup paperSize="9" orientation="portrai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44"/>
  <sheetViews>
    <sheetView workbookViewId="0">
      <selection sqref="A1:D1"/>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7" customWidth="1"/>
    <col min="8" max="8" width="9" style="4"/>
    <col min="9" max="9" width="12.75" bestFit="1" customWidth="1"/>
  </cols>
  <sheetData>
    <row r="1" spans="1:9" s="4" customFormat="1" ht="30" customHeight="1">
      <c r="A1" s="135" t="s">
        <v>288</v>
      </c>
      <c r="B1" s="135"/>
      <c r="C1" s="135"/>
      <c r="D1" s="135"/>
      <c r="E1" s="13" t="s">
        <v>284</v>
      </c>
      <c r="F1" s="20" t="s">
        <v>285</v>
      </c>
      <c r="G1" s="20" t="s">
        <v>286</v>
      </c>
      <c r="H1" s="6" t="s">
        <v>287</v>
      </c>
    </row>
    <row r="2" spans="1:9">
      <c r="A2" s="118" t="s">
        <v>282</v>
      </c>
      <c r="B2" s="121" t="s">
        <v>283</v>
      </c>
      <c r="C2" s="2" t="s">
        <v>291</v>
      </c>
      <c r="D2" s="2" t="s">
        <v>295</v>
      </c>
      <c r="E2" s="2" t="s">
        <v>367</v>
      </c>
      <c r="F2" s="21">
        <f>+'1.(1)①有形固定資産の明細'!H23</f>
        <v>98792232400</v>
      </c>
      <c r="G2" s="21">
        <f>'貸借対照表(BS)'!$B$8</f>
        <v>98792232400</v>
      </c>
      <c r="H2" s="5" t="str">
        <f>IF(F2=G2,"○","×")</f>
        <v>○</v>
      </c>
    </row>
    <row r="3" spans="1:9">
      <c r="A3" s="119"/>
      <c r="B3" s="121"/>
      <c r="C3" s="2" t="s">
        <v>292</v>
      </c>
      <c r="D3" s="2" t="s">
        <v>296</v>
      </c>
      <c r="E3" s="2" t="s">
        <v>367</v>
      </c>
      <c r="F3" s="21">
        <f>+'1.(1)②有形固定資産に係る行政目的別の明細'!I23</f>
        <v>98792232400</v>
      </c>
      <c r="G3" s="21">
        <f>'貸借対照表(BS)'!$B$8</f>
        <v>98792232400</v>
      </c>
      <c r="H3" s="5" t="str">
        <f>IF(F3=G3,"○","×")</f>
        <v>○</v>
      </c>
    </row>
    <row r="4" spans="1:9">
      <c r="A4" s="119"/>
      <c r="B4" s="121"/>
      <c r="C4" s="2" t="s">
        <v>289</v>
      </c>
      <c r="D4" s="2" t="s">
        <v>297</v>
      </c>
      <c r="E4" s="2" t="s">
        <v>290</v>
      </c>
      <c r="F4" s="22">
        <f>VLOOKUP("合計",市場価格のあるもの,4,FALSE)+VLOOKUP("合計",市場価格のないもののうち連結対象団体に対するもの,2,FALSE)+VLOOKUP("合計",市場価格のないもののうち連結対象団体以外に対するもの,10,FALSE)</f>
        <v>127820000</v>
      </c>
      <c r="G4" s="21">
        <f>IF(ISNUMBER('貸借対照表(BS)'!$B$42),'貸借対照表(BS)'!$B$42,0)</f>
        <v>127820000</v>
      </c>
      <c r="H4" s="5" t="str">
        <f>IF(F4=G4,"○","×")</f>
        <v>○</v>
      </c>
    </row>
    <row r="5" spans="1:9">
      <c r="A5" s="119"/>
      <c r="B5" s="121"/>
      <c r="C5" s="121" t="s">
        <v>293</v>
      </c>
      <c r="D5" s="121" t="s">
        <v>32</v>
      </c>
      <c r="E5" s="2" t="s">
        <v>298</v>
      </c>
      <c r="F5" s="21">
        <f>SUMIFS('1.(1)④基金の明細'!$F$5:$F$12,'1.(1)④基金の明細'!$A$5:$A$12,"財政調整基金")</f>
        <v>1049419530</v>
      </c>
      <c r="G5" s="21">
        <f>IF(ISNUMBER('貸借対照表(BS)'!$B$57),'貸借対照表(BS)'!$B$57,0)</f>
        <v>1049419530</v>
      </c>
      <c r="H5" s="5" t="str">
        <f t="shared" ref="H5:H38" si="0">IF(F5=G5,"○","×")</f>
        <v>○</v>
      </c>
    </row>
    <row r="6" spans="1:9">
      <c r="A6" s="119"/>
      <c r="B6" s="121"/>
      <c r="C6" s="121"/>
      <c r="D6" s="121"/>
      <c r="E6" s="2" t="s">
        <v>299</v>
      </c>
      <c r="F6" s="21">
        <f>SUMIFS('1.(1)④基金の明細'!$F$5:$F$12,'1.(1)④基金の明細'!$A$5:$A$12,"減債基金")</f>
        <v>11110450</v>
      </c>
      <c r="G6" s="21">
        <f>IF(ISNUMBER('貸借対照表(BS)'!$B$48),'貸借対照表(BS)'!$B$48,0)+IF(ISNUMBER('貸借対照表(BS)'!$B$58),'貸借対照表(BS)'!$B$58,0)</f>
        <v>11110450</v>
      </c>
      <c r="H6" s="5" t="str">
        <f t="shared" si="0"/>
        <v>○</v>
      </c>
    </row>
    <row r="7" spans="1:9">
      <c r="A7" s="119"/>
      <c r="B7" s="121"/>
      <c r="C7" s="121"/>
      <c r="D7" s="121"/>
      <c r="E7" s="2" t="s">
        <v>300</v>
      </c>
      <c r="F7" s="21">
        <f>SUMIFS('1.(1)④基金の明細'!$F:$F,'1.(1)④基金の明細'!$A:$A,"合計")-SUM(F5:F6)</f>
        <v>705398324</v>
      </c>
      <c r="G7" s="21">
        <f>IF(ISNUMBER('貸借対照表(BS)'!$B$49),'貸借対照表(BS)'!$B$49,0)</f>
        <v>705398324</v>
      </c>
      <c r="H7" s="5" t="str">
        <f t="shared" si="0"/>
        <v>○</v>
      </c>
    </row>
    <row r="8" spans="1:9">
      <c r="A8" s="119"/>
      <c r="B8" s="121"/>
      <c r="C8" s="121" t="s">
        <v>294</v>
      </c>
      <c r="D8" s="121" t="s">
        <v>301</v>
      </c>
      <c r="E8" s="2" t="s">
        <v>302</v>
      </c>
      <c r="F8" s="21">
        <f>SUMIFS('1.(1)⑤貸付金の明細'!B:B,'1.(1)⑤貸付金の明細'!A:A,"合計")</f>
        <v>3265845</v>
      </c>
      <c r="G8" s="21">
        <f>IF(ISNUMBER('貸借対照表(BS)'!$B$46),'貸借対照表(BS)'!$B$46,0)</f>
        <v>3265845</v>
      </c>
      <c r="H8" s="5" t="str">
        <f t="shared" si="0"/>
        <v>○</v>
      </c>
    </row>
    <row r="9" spans="1:9">
      <c r="A9" s="119"/>
      <c r="B9" s="121"/>
      <c r="C9" s="121"/>
      <c r="D9" s="121"/>
      <c r="E9" s="2" t="s">
        <v>303</v>
      </c>
      <c r="F9" s="21">
        <f>SUMIFS('1.(1)⑤貸付金の明細'!D:D,'1.(1)⑤貸付金の明細'!A:A,"合計")</f>
        <v>1451323</v>
      </c>
      <c r="G9" s="21">
        <f>IF(ISNUMBER('貸借対照表(BS)'!$B$55),'貸借対照表(BS)'!$B$55,0)</f>
        <v>1451323</v>
      </c>
      <c r="H9" s="5" t="str">
        <f t="shared" si="0"/>
        <v>○</v>
      </c>
    </row>
    <row r="10" spans="1:9">
      <c r="A10" s="119"/>
      <c r="B10" s="121"/>
      <c r="C10" s="2" t="s">
        <v>304</v>
      </c>
      <c r="D10" s="2" t="s">
        <v>45</v>
      </c>
      <c r="E10" s="2" t="s">
        <v>307</v>
      </c>
      <c r="F10" s="21">
        <f>SUMIFS('1.(1)⑥長期延滞債権の明細'!B:B,'1.(1)⑥長期延滞債権の明細'!A:A,"合計")</f>
        <v>761206411</v>
      </c>
      <c r="G10" s="21">
        <f>IF(ISNUMBER('貸借対照表(BS)'!$B$45),'貸借対照表(BS)'!$B$45,0)</f>
        <v>761206411</v>
      </c>
      <c r="H10" s="5" t="str">
        <f t="shared" si="0"/>
        <v>○</v>
      </c>
    </row>
    <row r="11" spans="1:9">
      <c r="A11" s="119"/>
      <c r="B11" s="121"/>
      <c r="C11" s="2" t="s">
        <v>306</v>
      </c>
      <c r="D11" s="2" t="s">
        <v>40</v>
      </c>
      <c r="E11" s="2" t="s">
        <v>305</v>
      </c>
      <c r="F11" s="21">
        <f>SUMIFS('1.(1)⑦未収金の明細'!B:B,'1.(1)⑦未収金の明細'!A:A,"合計")</f>
        <v>1685570503</v>
      </c>
      <c r="G11" s="21">
        <f>IF(ISNUMBER('貸借対照表(BS)'!$B$54),'貸借対照表(BS)'!$B$54,0)</f>
        <v>1685570503</v>
      </c>
      <c r="H11" s="5" t="str">
        <f t="shared" si="0"/>
        <v>○</v>
      </c>
    </row>
    <row r="12" spans="1:9">
      <c r="A12" s="119"/>
      <c r="B12" s="121"/>
      <c r="C12" s="2" t="s">
        <v>294</v>
      </c>
      <c r="D12" s="118" t="s">
        <v>334</v>
      </c>
      <c r="E12" s="118" t="s">
        <v>97</v>
      </c>
      <c r="F12" s="131">
        <f>SUMIFS('1.(1)⑤貸付金の明細'!C:C,'1.(1)⑤貸付金の明細'!A:A,"合計")+SUMIFS('1.(1)⑥長期延滞債権の明細'!C:C,'1.(1)⑥長期延滞債権の明細'!A:A,"合計")</f>
        <v>76019683</v>
      </c>
      <c r="G12" s="131">
        <f>-IF(ISNUMBER('貸借対照表(BS)'!$B$51),'貸借対照表(BS)'!$B$51,0)</f>
        <v>76019683</v>
      </c>
      <c r="H12" s="133" t="str">
        <f t="shared" si="0"/>
        <v>○</v>
      </c>
    </row>
    <row r="13" spans="1:9">
      <c r="A13" s="119"/>
      <c r="B13" s="121"/>
      <c r="C13" s="2" t="s">
        <v>304</v>
      </c>
      <c r="D13" s="120"/>
      <c r="E13" s="120"/>
      <c r="F13" s="132"/>
      <c r="G13" s="132"/>
      <c r="H13" s="134"/>
    </row>
    <row r="14" spans="1:9">
      <c r="A14" s="119"/>
      <c r="B14" s="121"/>
      <c r="C14" s="2" t="s">
        <v>294</v>
      </c>
      <c r="D14" s="118" t="s">
        <v>335</v>
      </c>
      <c r="E14" s="118" t="s">
        <v>336</v>
      </c>
      <c r="F14" s="131">
        <f>SUMIFS('1.(1)⑤貸付金の明細'!E:E,'1.(1)⑤貸付金の明細'!A:A,"合計")+SUMIFS('1.(1)⑦未収金の明細'!C:C,'1.(1)⑦未収金の明細'!A:A,"合計")</f>
        <v>43269702</v>
      </c>
      <c r="G14" s="131">
        <f>-IF(ISNUMBER('貸借対照表(BS)'!$B$61),'貸借対照表(BS)'!$B$61,0)</f>
        <v>43269702</v>
      </c>
      <c r="H14" s="133" t="str">
        <f t="shared" ref="H14" si="1">IF(F14=G14,"○","×")</f>
        <v>○</v>
      </c>
    </row>
    <row r="15" spans="1:9">
      <c r="A15" s="119"/>
      <c r="B15" s="121"/>
      <c r="C15" s="2" t="s">
        <v>306</v>
      </c>
      <c r="D15" s="120"/>
      <c r="E15" s="120"/>
      <c r="F15" s="132"/>
      <c r="G15" s="132"/>
      <c r="H15" s="134"/>
    </row>
    <row r="16" spans="1:9">
      <c r="A16" s="119"/>
      <c r="B16" s="121" t="s">
        <v>308</v>
      </c>
      <c r="C16" s="121" t="s">
        <v>291</v>
      </c>
      <c r="D16" s="121" t="s">
        <v>46</v>
      </c>
      <c r="E16" s="2" t="s">
        <v>525</v>
      </c>
      <c r="F16" s="21">
        <f>SUMIFS('1.(2)①地方債等（借入先別）の明細'!B:B,'1.(2)①地方債等（借入先別）の明細'!A:A,"*合計")-F17</f>
        <v>33175517714</v>
      </c>
      <c r="G16" s="21">
        <f>IF(ISNUMBER('貸借対照表(BS)'!$E$8),'貸借対照表(BS)'!$E$8,0)</f>
        <v>33175517714</v>
      </c>
      <c r="H16" s="5" t="str">
        <f t="shared" si="0"/>
        <v>○</v>
      </c>
      <c r="I16" s="9"/>
    </row>
    <row r="17" spans="1:9">
      <c r="A17" s="119"/>
      <c r="B17" s="121"/>
      <c r="C17" s="121"/>
      <c r="D17" s="121"/>
      <c r="E17" s="2" t="s">
        <v>526</v>
      </c>
      <c r="F17" s="21">
        <f>SUMIFS('1.(2)①地方債等（借入先別）の明細'!C:C,'1.(2)①地方債等（借入先別）の明細'!A:A,"*合計")</f>
        <v>3664806938</v>
      </c>
      <c r="G17" s="21">
        <f>IF(ISNUMBER('貸借対照表(BS)'!$E$14),'貸借対照表(BS)'!$E$14,0)</f>
        <v>3664806938</v>
      </c>
      <c r="H17" s="5" t="str">
        <f t="shared" si="0"/>
        <v>○</v>
      </c>
      <c r="I17" s="9"/>
    </row>
    <row r="18" spans="1:9">
      <c r="A18" s="119"/>
      <c r="B18" s="121"/>
      <c r="C18" s="2" t="s">
        <v>292</v>
      </c>
      <c r="D18" s="2" t="s">
        <v>68</v>
      </c>
      <c r="E18" s="2" t="s">
        <v>527</v>
      </c>
      <c r="F18" s="21">
        <f>'1.(2)②地方債等（利率別）の明細'!$A$6</f>
        <v>36840324652</v>
      </c>
      <c r="G18" s="21">
        <f>IF(ISNUMBER('貸借対照表(BS)'!$E$8),'貸借対照表(BS)'!$E$8,0)+IF(ISNUMBER('貸借対照表(BS)'!$E$14),'貸借対照表(BS)'!$E$14,0)</f>
        <v>36840324652</v>
      </c>
      <c r="H18" s="5" t="str">
        <f t="shared" si="0"/>
        <v>○</v>
      </c>
      <c r="I18" s="9"/>
    </row>
    <row r="19" spans="1:9">
      <c r="A19" s="119"/>
      <c r="B19" s="121"/>
      <c r="C19" s="121" t="s">
        <v>289</v>
      </c>
      <c r="D19" s="121" t="s">
        <v>77</v>
      </c>
      <c r="E19" s="2" t="s">
        <v>525</v>
      </c>
      <c r="F19" s="21">
        <f>'1.(2)③地方債等（返済期間別）の明細'!$A$6-'1.(2)③地方債等（返済期間別）の明細'!$B$6</f>
        <v>33175517714</v>
      </c>
      <c r="G19" s="21">
        <f>IF(ISNUMBER('貸借対照表(BS)'!$E$8),'貸借対照表(BS)'!$E$8,0)</f>
        <v>33175517714</v>
      </c>
      <c r="H19" s="5" t="str">
        <f t="shared" si="0"/>
        <v>○</v>
      </c>
      <c r="I19" s="9"/>
    </row>
    <row r="20" spans="1:9">
      <c r="A20" s="119"/>
      <c r="B20" s="121"/>
      <c r="C20" s="121"/>
      <c r="D20" s="121"/>
      <c r="E20" s="2" t="s">
        <v>526</v>
      </c>
      <c r="F20" s="21">
        <f>'1.(2)③地方債等（返済期間別）の明細'!$B$6</f>
        <v>3664806938</v>
      </c>
      <c r="G20" s="21">
        <f>IF(ISNUMBER('貸借対照表(BS)'!$E$14),'貸借対照表(BS)'!$E$14,0)</f>
        <v>3664806938</v>
      </c>
      <c r="H20" s="5" t="str">
        <f t="shared" si="0"/>
        <v>○</v>
      </c>
      <c r="I20" s="9"/>
    </row>
    <row r="21" spans="1:9">
      <c r="A21" s="119"/>
      <c r="B21" s="121"/>
      <c r="C21" s="2" t="s">
        <v>293</v>
      </c>
      <c r="D21" s="2" t="s">
        <v>87</v>
      </c>
      <c r="E21" s="2" t="s">
        <v>310</v>
      </c>
      <c r="F21" s="21" t="s">
        <v>310</v>
      </c>
      <c r="G21" s="21" t="s">
        <v>310</v>
      </c>
      <c r="H21" s="5" t="s">
        <v>309</v>
      </c>
    </row>
    <row r="22" spans="1:9">
      <c r="A22" s="119"/>
      <c r="B22" s="121"/>
      <c r="C22" s="121" t="s">
        <v>294</v>
      </c>
      <c r="D22" s="121" t="s">
        <v>90</v>
      </c>
      <c r="E22" s="2" t="s">
        <v>97</v>
      </c>
      <c r="F22" s="21">
        <f>SUMIFS('1.(2)⑤引当金の明細'!F:F,'1.(2)⑤引当金の明細'!A:A,E22)</f>
        <v>76019683</v>
      </c>
      <c r="G22" s="21">
        <f>-IF(ISNUMBER('貸借対照表(BS)'!$B$51),'貸借対照表(BS)'!$B$51,0)</f>
        <v>76019683</v>
      </c>
      <c r="H22" s="5" t="str">
        <f t="shared" si="0"/>
        <v>○</v>
      </c>
    </row>
    <row r="23" spans="1:9">
      <c r="A23" s="119"/>
      <c r="B23" s="121"/>
      <c r="C23" s="121"/>
      <c r="D23" s="121"/>
      <c r="E23" s="2" t="s">
        <v>98</v>
      </c>
      <c r="F23" s="21">
        <f>SUMIFS('1.(2)⑤引当金の明細'!F:F,'1.(2)⑤引当金の明細'!A:A,E23)</f>
        <v>43269702</v>
      </c>
      <c r="G23" s="21">
        <f>-IF(ISNUMBER('貸借対照表(BS)'!$B$61),'貸借対照表(BS)'!$B$61,0)</f>
        <v>43269702</v>
      </c>
      <c r="H23" s="5" t="str">
        <f t="shared" si="0"/>
        <v>○</v>
      </c>
    </row>
    <row r="24" spans="1:9">
      <c r="A24" s="119"/>
      <c r="B24" s="121"/>
      <c r="C24" s="121"/>
      <c r="D24" s="121"/>
      <c r="E24" s="2" t="s">
        <v>99</v>
      </c>
      <c r="F24" s="21">
        <f>SUMIFS('1.(2)⑤引当金の明細'!F:F,'1.(2)⑤引当金の明細'!A:A,E24)</f>
        <v>0</v>
      </c>
      <c r="G24" s="21">
        <f>-IF(ISNUMBER('貸借対照表(BS)'!$B$44),'貸借対照表(BS)'!$B$44,0)</f>
        <v>0</v>
      </c>
      <c r="H24" s="5" t="str">
        <f t="shared" si="0"/>
        <v>○</v>
      </c>
    </row>
    <row r="25" spans="1:9">
      <c r="A25" s="119"/>
      <c r="B25" s="121"/>
      <c r="C25" s="121"/>
      <c r="D25" s="121"/>
      <c r="E25" s="2" t="s">
        <v>100</v>
      </c>
      <c r="F25" s="21">
        <f>SUMIFS('1.(2)⑤引当金の明細'!F:F,'1.(2)⑤引当金の明細'!A:A,E25)</f>
        <v>4797370713</v>
      </c>
      <c r="G25" s="21">
        <f>IF(ISNUMBER('貸借対照表(BS)'!$E$10),'貸借対照表(BS)'!$E$10,0)</f>
        <v>4797370713</v>
      </c>
      <c r="H25" s="5" t="str">
        <f t="shared" si="0"/>
        <v>○</v>
      </c>
    </row>
    <row r="26" spans="1:9">
      <c r="A26" s="119"/>
      <c r="B26" s="121"/>
      <c r="C26" s="121"/>
      <c r="D26" s="121"/>
      <c r="E26" s="2" t="s">
        <v>101</v>
      </c>
      <c r="F26" s="21">
        <f>SUMIFS('1.(2)⑤引当金の明細'!F:F,'1.(2)⑤引当金の明細'!A:A,E26)</f>
        <v>0</v>
      </c>
      <c r="G26" s="21">
        <f>IF(ISNUMBER('貸借対照表(BS)'!$E$11),'貸借対照表(BS)'!$E$11,0)</f>
        <v>0</v>
      </c>
      <c r="H26" s="5" t="str">
        <f t="shared" si="0"/>
        <v>○</v>
      </c>
    </row>
    <row r="27" spans="1:9">
      <c r="A27" s="120"/>
      <c r="B27" s="121"/>
      <c r="C27" s="121"/>
      <c r="D27" s="121"/>
      <c r="E27" s="2" t="s">
        <v>102</v>
      </c>
      <c r="F27" s="21">
        <f>SUMIFS('1.(2)⑤引当金の明細'!F:F,'1.(2)⑤引当金の明細'!A:A,E27)</f>
        <v>561142152</v>
      </c>
      <c r="G27" s="21">
        <f>IF(ISNUMBER('貸借対照表(BS)'!$E$19),'貸借対照表(BS)'!$E$19,0)</f>
        <v>561142152</v>
      </c>
      <c r="H27" s="5" t="str">
        <f t="shared" si="0"/>
        <v>○</v>
      </c>
    </row>
    <row r="28" spans="1:9">
      <c r="A28" s="2" t="s">
        <v>311</v>
      </c>
      <c r="B28" s="121" t="s">
        <v>312</v>
      </c>
      <c r="C28" s="121"/>
      <c r="D28" s="121"/>
      <c r="E28" s="2" t="s">
        <v>313</v>
      </c>
      <c r="F28" s="21">
        <f>SUMIFS('2.(1)補助金等の明細'!D:D,'2.(1)補助金等の明細'!A:A,"合計")</f>
        <v>5505843192</v>
      </c>
      <c r="G28" s="21">
        <f>IF(ISNUMBER('行政コスト計算書(PL)'!$D$24),'行政コスト計算書(PL)'!$D$24,0)</f>
        <v>5505843192</v>
      </c>
      <c r="H28" s="5" t="str">
        <f t="shared" si="0"/>
        <v>○</v>
      </c>
    </row>
    <row r="29" spans="1:9">
      <c r="A29" s="118" t="s">
        <v>314</v>
      </c>
      <c r="B29" s="121" t="s">
        <v>315</v>
      </c>
      <c r="C29" s="121"/>
      <c r="D29" s="121"/>
      <c r="E29" s="2" t="s">
        <v>317</v>
      </c>
      <c r="F29" s="21">
        <f>+'3.(1)財源の明細'!E129</f>
        <v>17299097902</v>
      </c>
      <c r="G29" s="21">
        <f>IF(ISNUMBER('純資産変動計算書(NW)'!$B$10),'純資産変動計算書(NW)'!$B$10,0)</f>
        <v>17299097902</v>
      </c>
      <c r="H29" s="5" t="str">
        <f t="shared" si="0"/>
        <v>○</v>
      </c>
    </row>
    <row r="30" spans="1:9">
      <c r="A30" s="119"/>
      <c r="B30" s="121"/>
      <c r="C30" s="121"/>
      <c r="D30" s="121"/>
      <c r="E30" s="2" t="s">
        <v>318</v>
      </c>
      <c r="F30" s="21">
        <f>+'3.(1)財源の明細'!E132</f>
        <v>10121560530</v>
      </c>
      <c r="G30" s="21">
        <f>IF(ISNUMBER('純資産変動計算書(NW)'!$B$11),'純資産変動計算書(NW)'!$B$11,0)</f>
        <v>10121560530</v>
      </c>
      <c r="H30" s="5" t="str">
        <f t="shared" si="0"/>
        <v>○</v>
      </c>
    </row>
    <row r="31" spans="1:9">
      <c r="A31" s="119"/>
      <c r="B31" s="121"/>
      <c r="C31" s="121"/>
      <c r="D31" s="121"/>
      <c r="E31" s="2" t="s">
        <v>385</v>
      </c>
      <c r="F31" s="21">
        <f>+'3.(1)財源の明細'!E130</f>
        <v>408035582</v>
      </c>
      <c r="G31" s="21">
        <f>+IF(ISNUMBER('資金収支計算書(CF)'!D37),'資金収支計算書(CF)'!D37,0)</f>
        <v>613868917</v>
      </c>
      <c r="H31" s="5" t="str">
        <f t="shared" si="0"/>
        <v>×</v>
      </c>
    </row>
    <row r="32" spans="1:9">
      <c r="A32" s="119"/>
      <c r="B32" s="122" t="s">
        <v>316</v>
      </c>
      <c r="C32" s="123"/>
      <c r="D32" s="124"/>
      <c r="E32" s="2" t="s">
        <v>386</v>
      </c>
      <c r="F32" s="21">
        <f>SUMIFS('3.(2)財源情報の明細'!B:B,'3.(2)財源情報の明細'!A:A,E32)</f>
        <v>29117387596</v>
      </c>
      <c r="G32" s="21">
        <f>IF(ISNUMBER('純資産変動計算書(NW)'!$B$8),-'純資産変動計算書(NW)'!$B$8,0)</f>
        <v>29117387596</v>
      </c>
      <c r="H32" s="5" t="str">
        <f t="shared" si="0"/>
        <v>○</v>
      </c>
    </row>
    <row r="33" spans="1:9">
      <c r="A33" s="119"/>
      <c r="B33" s="125"/>
      <c r="C33" s="126"/>
      <c r="D33" s="127"/>
      <c r="E33" s="2" t="s">
        <v>387</v>
      </c>
      <c r="F33" s="21">
        <f>SUMIFS('3.(2)財源情報の明細'!B:B,'3.(2)財源情報の明細'!A:A,E33)</f>
        <v>2694006098</v>
      </c>
      <c r="G33" s="21">
        <f>IF(ISNUMBER('純資産変動計算書(NW)'!$C$14),'純資産変動計算書(NW)'!$C$14,0)</f>
        <v>2694006098</v>
      </c>
      <c r="H33" s="5" t="str">
        <f t="shared" si="0"/>
        <v>○</v>
      </c>
    </row>
    <row r="34" spans="1:9">
      <c r="A34" s="119"/>
      <c r="B34" s="125"/>
      <c r="C34" s="126"/>
      <c r="D34" s="127"/>
      <c r="E34" s="2" t="s">
        <v>372</v>
      </c>
      <c r="F34" s="21">
        <f>SUMIFS('3.(2)財源情報の明細'!B:B,'3.(2)財源情報の明細'!A:A,E34)</f>
        <v>723013086</v>
      </c>
      <c r="G34" s="21">
        <f>IF(ISNUMBER('純資産変動計算書(NW)'!$C$16),'純資産変動計算書(NW)'!$C$16,0)</f>
        <v>723013086</v>
      </c>
      <c r="H34" s="5" t="str">
        <f t="shared" si="0"/>
        <v>○</v>
      </c>
    </row>
    <row r="35" spans="1:9">
      <c r="A35" s="119"/>
      <c r="B35" s="125"/>
      <c r="C35" s="126"/>
      <c r="D35" s="127"/>
      <c r="E35" s="2" t="s">
        <v>318</v>
      </c>
      <c r="F35" s="21">
        <f>SUMIFS('3.(2)財源情報の明細'!C:C,'3.(2)財源情報の明細'!A:A,"合計")</f>
        <v>10121560530</v>
      </c>
      <c r="G35" s="21">
        <f>IF(ISNUMBER('純資産変動計算書(NW)'!$B$11),'純資産変動計算書(NW)'!$B$11,0)</f>
        <v>10121560530</v>
      </c>
      <c r="H35" s="5" t="str">
        <f>IF(F35+I35=G35,"○","×")</f>
        <v>○</v>
      </c>
      <c r="I35" s="23"/>
    </row>
    <row r="36" spans="1:9">
      <c r="A36" s="119"/>
      <c r="B36" s="125"/>
      <c r="C36" s="126"/>
      <c r="D36" s="127"/>
      <c r="E36" s="2" t="s">
        <v>528</v>
      </c>
      <c r="F36" s="21">
        <f>SUMIFS('3.(2)財源情報の明細'!D:D,'3.(2)財源情報の明細'!A:A,"合計")</f>
        <v>2610800000</v>
      </c>
      <c r="G36" s="21">
        <f>IF(ISNUMBER('資金収支計算書(CF)'!$D$48),'資金収支計算書(CF)'!$D$48,0)</f>
        <v>4933000000</v>
      </c>
      <c r="H36" s="5" t="str">
        <f>IF(F36+I36=G36,"○","×")</f>
        <v>○</v>
      </c>
      <c r="I36" s="23">
        <v>2322200000</v>
      </c>
    </row>
    <row r="37" spans="1:9">
      <c r="A37" s="120"/>
      <c r="B37" s="128"/>
      <c r="C37" s="129"/>
      <c r="D37" s="130"/>
      <c r="E37" s="2" t="s">
        <v>383</v>
      </c>
      <c r="F37" s="21">
        <f>SUMIFS('3.(2)財源情報の明細'!E:E,'3.(2)財源情報の明細'!A:A,"合計")</f>
        <v>15779185313</v>
      </c>
      <c r="G37" s="21">
        <f>IF(ISNUMBER('純資産変動計算書(NW)'!$B$10),'純資産変動計算書(NW)'!$B$10-'資金収支計算書(CF)'!$D$44,0)</f>
        <v>11750646163</v>
      </c>
      <c r="H37" s="5" t="str">
        <f>IF(F37-I35-I36-I37=G37,"○","×")</f>
        <v>○</v>
      </c>
      <c r="I37" s="23">
        <f>17761000+2226460+10587287+1321948626+216688896+137126881</f>
        <v>1706339150</v>
      </c>
    </row>
    <row r="38" spans="1:9">
      <c r="A38" s="2" t="s">
        <v>319</v>
      </c>
      <c r="B38" s="121" t="s">
        <v>320</v>
      </c>
      <c r="C38" s="121"/>
      <c r="D38" s="121"/>
      <c r="E38" s="2" t="s">
        <v>277</v>
      </c>
      <c r="F38" s="21">
        <f>SUMIFS('4.(1)資金の明細'!B:B,'4.(1)資金の明細'!A:A,"合計")</f>
        <v>4453370148</v>
      </c>
      <c r="G38" s="21">
        <f>IF(ISNUMBER('資金収支計算書(CF)'!$D$53),'資金収支計算書(CF)'!$D$53,0)</f>
        <v>4453370148</v>
      </c>
      <c r="H38" s="5" t="str">
        <f t="shared" si="0"/>
        <v>○</v>
      </c>
    </row>
    <row r="40" spans="1:9">
      <c r="F40" s="24" t="s">
        <v>376</v>
      </c>
      <c r="G40" s="24" t="s">
        <v>377</v>
      </c>
    </row>
    <row r="41" spans="1:9">
      <c r="D41" s="121" t="s">
        <v>375</v>
      </c>
      <c r="E41" s="2" t="s">
        <v>378</v>
      </c>
      <c r="F41" s="25">
        <f>+'貸借対照表(BS)'!E24</f>
        <v>103231349432</v>
      </c>
      <c r="G41" s="25">
        <f>+'純資産変動計算書(NW)'!C22</f>
        <v>103231349432</v>
      </c>
      <c r="H41" s="5" t="str">
        <f t="shared" ref="H41:H44" si="2">IF(F41=G41,"○","×")</f>
        <v>○</v>
      </c>
    </row>
    <row r="42" spans="1:9">
      <c r="D42" s="121"/>
      <c r="E42" s="26" t="s">
        <v>379</v>
      </c>
      <c r="F42" s="25">
        <f>+'貸借対照表(BS)'!E25</f>
        <v>-46580116448</v>
      </c>
      <c r="G42" s="25">
        <f>+'純資産変動計算書(NW)'!D22</f>
        <v>-46580116448</v>
      </c>
      <c r="H42" s="8" t="str">
        <f t="shared" si="2"/>
        <v>○</v>
      </c>
    </row>
    <row r="43" spans="1:9">
      <c r="F43" s="24" t="s">
        <v>376</v>
      </c>
      <c r="G43" s="24" t="s">
        <v>382</v>
      </c>
    </row>
    <row r="44" spans="1:9">
      <c r="D44" s="7" t="s">
        <v>380</v>
      </c>
      <c r="E44" s="7" t="s">
        <v>381</v>
      </c>
      <c r="F44" s="25">
        <f>+'貸借対照表(BS)'!B53</f>
        <v>4693063325</v>
      </c>
      <c r="G44" s="25">
        <f>+'資金収支計算書(CF)'!D58</f>
        <v>4693063325</v>
      </c>
      <c r="H44" s="5" t="str">
        <f t="shared" si="2"/>
        <v>○</v>
      </c>
    </row>
  </sheetData>
  <mergeCells count="30">
    <mergeCell ref="B28:D28"/>
    <mergeCell ref="A1:D1"/>
    <mergeCell ref="C19:C20"/>
    <mergeCell ref="D19:D20"/>
    <mergeCell ref="C22:C27"/>
    <mergeCell ref="D22:D27"/>
    <mergeCell ref="C5:C7"/>
    <mergeCell ref="D5:D7"/>
    <mergeCell ref="C8:C9"/>
    <mergeCell ref="D8:D9"/>
    <mergeCell ref="C16:C17"/>
    <mergeCell ref="D12:D13"/>
    <mergeCell ref="D16:D17"/>
    <mergeCell ref="A2:A27"/>
    <mergeCell ref="B2:B15"/>
    <mergeCell ref="B16:B27"/>
    <mergeCell ref="E12:E13"/>
    <mergeCell ref="F12:F13"/>
    <mergeCell ref="G12:G13"/>
    <mergeCell ref="H12:H13"/>
    <mergeCell ref="D14:D15"/>
    <mergeCell ref="E14:E15"/>
    <mergeCell ref="F14:F15"/>
    <mergeCell ref="G14:G15"/>
    <mergeCell ref="H14:H15"/>
    <mergeCell ref="A29:A37"/>
    <mergeCell ref="B29:D31"/>
    <mergeCell ref="B32:D37"/>
    <mergeCell ref="B38:D38"/>
    <mergeCell ref="D41:D42"/>
  </mergeCells>
  <phoneticPr fontId="4"/>
  <conditionalFormatting sqref="H33">
    <cfRule type="expression" dxfId="7" priority="5">
      <formula>H33="×"</formula>
    </cfRule>
  </conditionalFormatting>
  <conditionalFormatting sqref="H30">
    <cfRule type="expression" dxfId="6" priority="4">
      <formula>H30="×"</formula>
    </cfRule>
  </conditionalFormatting>
  <conditionalFormatting sqref="H10">
    <cfRule type="expression" dxfId="5" priority="3">
      <formula>H10="×"</formula>
    </cfRule>
  </conditionalFormatting>
  <conditionalFormatting sqref="H35">
    <cfRule type="expression" dxfId="4" priority="7">
      <formula>H35="×"</formula>
    </cfRule>
  </conditionalFormatting>
  <conditionalFormatting sqref="H34 H11:H29">
    <cfRule type="expression" dxfId="3" priority="6">
      <formula>H11="×"</formula>
    </cfRule>
  </conditionalFormatting>
  <conditionalFormatting sqref="H36">
    <cfRule type="expression" dxfId="2" priority="2">
      <formula>H36="×"</formula>
    </cfRule>
  </conditionalFormatting>
  <conditionalFormatting sqref="H2:H9 H37:H44 H32">
    <cfRule type="expression" dxfId="1" priority="8">
      <formula>H2="×"</formula>
    </cfRule>
  </conditionalFormatting>
  <conditionalFormatting sqref="H31">
    <cfRule type="expression" dxfId="0" priority="1">
      <formula>H31="×"</formula>
    </cfRule>
  </conditionalFormatting>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workbookViewId="0"/>
  </sheetViews>
  <sheetFormatPr defaultColWidth="8.875" defaultRowHeight="15.75"/>
  <cols>
    <col min="1" max="1" width="54.875" style="14" bestFit="1" customWidth="1"/>
    <col min="2" max="11" width="15.375" style="14" customWidth="1"/>
    <col min="12" max="16384" width="8.875" style="14"/>
  </cols>
  <sheetData>
    <row r="1" spans="1:10" ht="30">
      <c r="A1" s="1" t="s">
        <v>0</v>
      </c>
    </row>
    <row r="2" spans="1:10" ht="18.75">
      <c r="A2" s="15" t="s">
        <v>393</v>
      </c>
    </row>
    <row r="3" spans="1:10" ht="18.75">
      <c r="A3" s="15" t="s">
        <v>470</v>
      </c>
    </row>
    <row r="5" spans="1:10" ht="18.75">
      <c r="A5" s="37" t="s">
        <v>1</v>
      </c>
      <c r="H5" s="16" t="s">
        <v>25</v>
      </c>
    </row>
    <row r="6" spans="1:10" ht="47.25">
      <c r="A6" s="38" t="s">
        <v>2</v>
      </c>
      <c r="B6" s="39" t="s">
        <v>3</v>
      </c>
      <c r="C6" s="39" t="s">
        <v>4</v>
      </c>
      <c r="D6" s="39" t="s">
        <v>5</v>
      </c>
      <c r="E6" s="39" t="s">
        <v>6</v>
      </c>
      <c r="F6" s="39" t="s">
        <v>7</v>
      </c>
      <c r="G6" s="39" t="s">
        <v>8</v>
      </c>
      <c r="H6" s="39" t="s">
        <v>9</v>
      </c>
    </row>
    <row r="7" spans="1:10" ht="18" customHeight="1">
      <c r="A7" s="19"/>
      <c r="B7" s="40"/>
      <c r="C7" s="40"/>
      <c r="D7" s="40"/>
      <c r="E7" s="40"/>
      <c r="F7" s="40"/>
      <c r="G7" s="40"/>
      <c r="H7" s="40"/>
    </row>
    <row r="8" spans="1:10" ht="18" customHeight="1">
      <c r="A8" s="19"/>
      <c r="B8" s="40"/>
      <c r="C8" s="40"/>
      <c r="D8" s="40"/>
      <c r="E8" s="40"/>
      <c r="F8" s="40"/>
      <c r="G8" s="40"/>
      <c r="H8" s="40"/>
    </row>
    <row r="9" spans="1:10" ht="18" customHeight="1">
      <c r="A9" s="41" t="s">
        <v>10</v>
      </c>
      <c r="B9" s="40"/>
      <c r="C9" s="40"/>
      <c r="D9" s="40"/>
      <c r="E9" s="40"/>
      <c r="F9" s="40"/>
      <c r="G9" s="40"/>
      <c r="H9" s="40"/>
    </row>
    <row r="11" spans="1:10" ht="18.75">
      <c r="A11" s="37" t="s">
        <v>384</v>
      </c>
      <c r="J11" s="16" t="s">
        <v>25</v>
      </c>
    </row>
    <row r="12" spans="1:10" ht="47.25">
      <c r="A12" s="38" t="s">
        <v>11</v>
      </c>
      <c r="B12" s="39" t="s">
        <v>12</v>
      </c>
      <c r="C12" s="39" t="s">
        <v>13</v>
      </c>
      <c r="D12" s="39" t="s">
        <v>14</v>
      </c>
      <c r="E12" s="39" t="s">
        <v>15</v>
      </c>
      <c r="F12" s="39" t="s">
        <v>16</v>
      </c>
      <c r="G12" s="39" t="s">
        <v>17</v>
      </c>
      <c r="H12" s="39" t="s">
        <v>18</v>
      </c>
      <c r="I12" s="39" t="s">
        <v>19</v>
      </c>
      <c r="J12" s="39" t="s">
        <v>9</v>
      </c>
    </row>
    <row r="13" spans="1:10" ht="18" customHeight="1">
      <c r="A13" s="19" t="s">
        <v>394</v>
      </c>
      <c r="B13" s="40">
        <v>100000000</v>
      </c>
      <c r="C13" s="40">
        <v>1260291557</v>
      </c>
      <c r="D13" s="40">
        <v>473519871</v>
      </c>
      <c r="E13" s="40">
        <v>786771686</v>
      </c>
      <c r="F13" s="40">
        <v>300000000</v>
      </c>
      <c r="G13" s="42">
        <v>0.33333333333333331</v>
      </c>
      <c r="H13" s="28">
        <v>262257229</v>
      </c>
      <c r="I13" s="28" t="s">
        <v>24</v>
      </c>
      <c r="J13" s="28">
        <v>100000000</v>
      </c>
    </row>
    <row r="14" spans="1:10" ht="18" customHeight="1">
      <c r="A14" s="19"/>
      <c r="B14" s="40"/>
      <c r="C14" s="40"/>
      <c r="D14" s="40"/>
      <c r="E14" s="40"/>
      <c r="F14" s="40"/>
      <c r="G14" s="42"/>
      <c r="H14" s="28"/>
      <c r="I14" s="28"/>
      <c r="J14" s="28"/>
    </row>
    <row r="15" spans="1:10" ht="18" customHeight="1">
      <c r="A15" s="41" t="s">
        <v>10</v>
      </c>
      <c r="B15" s="40">
        <v>100000000</v>
      </c>
      <c r="C15" s="40">
        <v>1260291557</v>
      </c>
      <c r="D15" s="40">
        <v>473519871</v>
      </c>
      <c r="E15" s="40">
        <v>786771686</v>
      </c>
      <c r="F15" s="40">
        <v>300000000</v>
      </c>
      <c r="G15" s="43"/>
      <c r="H15" s="40">
        <v>262257229</v>
      </c>
      <c r="I15" s="40" t="s">
        <v>24</v>
      </c>
      <c r="J15" s="40">
        <v>100000000</v>
      </c>
    </row>
    <row r="17" spans="1:11" ht="18.75">
      <c r="A17" s="37" t="s">
        <v>20</v>
      </c>
      <c r="K17" s="16" t="s">
        <v>25</v>
      </c>
    </row>
    <row r="18" spans="1:11" ht="47.25">
      <c r="A18" s="38" t="s">
        <v>11</v>
      </c>
      <c r="B18" s="39" t="s">
        <v>21</v>
      </c>
      <c r="C18" s="39" t="s">
        <v>13</v>
      </c>
      <c r="D18" s="39" t="s">
        <v>14</v>
      </c>
      <c r="E18" s="39" t="s">
        <v>15</v>
      </c>
      <c r="F18" s="39" t="s">
        <v>16</v>
      </c>
      <c r="G18" s="39" t="s">
        <v>17</v>
      </c>
      <c r="H18" s="39" t="s">
        <v>18</v>
      </c>
      <c r="I18" s="39" t="s">
        <v>22</v>
      </c>
      <c r="J18" s="39" t="s">
        <v>23</v>
      </c>
      <c r="K18" s="39" t="s">
        <v>9</v>
      </c>
    </row>
    <row r="19" spans="1:11" ht="18" customHeight="1">
      <c r="A19" s="19" t="s">
        <v>395</v>
      </c>
      <c r="B19" s="40">
        <v>10000000</v>
      </c>
      <c r="C19" s="40">
        <v>3263894000</v>
      </c>
      <c r="D19" s="40">
        <v>628746000</v>
      </c>
      <c r="E19" s="40">
        <v>2635148000</v>
      </c>
      <c r="F19" s="40">
        <v>480000000</v>
      </c>
      <c r="G19" s="44">
        <v>2.0833333333333332E-2</v>
      </c>
      <c r="H19" s="40">
        <v>54898917</v>
      </c>
      <c r="I19" s="28" t="s">
        <v>24</v>
      </c>
      <c r="J19" s="40">
        <v>10000000</v>
      </c>
      <c r="K19" s="40">
        <v>10000000</v>
      </c>
    </row>
    <row r="20" spans="1:11" ht="18" customHeight="1">
      <c r="A20" s="19" t="s">
        <v>396</v>
      </c>
      <c r="B20" s="40">
        <v>800000</v>
      </c>
      <c r="C20" s="40">
        <v>1388574000</v>
      </c>
      <c r="D20" s="40">
        <v>50439000</v>
      </c>
      <c r="E20" s="40">
        <v>1338135000</v>
      </c>
      <c r="F20" s="40">
        <v>200000000</v>
      </c>
      <c r="G20" s="44">
        <v>4.0000000000000001E-3</v>
      </c>
      <c r="H20" s="40">
        <v>5352540</v>
      </c>
      <c r="I20" s="28" t="s">
        <v>24</v>
      </c>
      <c r="J20" s="40">
        <v>800000</v>
      </c>
      <c r="K20" s="40">
        <v>800000</v>
      </c>
    </row>
    <row r="21" spans="1:11" ht="18" customHeight="1">
      <c r="A21" s="19" t="s">
        <v>397</v>
      </c>
      <c r="B21" s="40">
        <v>5500000</v>
      </c>
      <c r="C21" s="40">
        <v>523188159</v>
      </c>
      <c r="D21" s="40">
        <v>20764983</v>
      </c>
      <c r="E21" s="40">
        <v>502423176</v>
      </c>
      <c r="F21" s="40">
        <v>20000000</v>
      </c>
      <c r="G21" s="44">
        <v>0.27500000000000002</v>
      </c>
      <c r="H21" s="40">
        <v>138166373</v>
      </c>
      <c r="I21" s="28" t="s">
        <v>24</v>
      </c>
      <c r="J21" s="40">
        <v>5500000</v>
      </c>
      <c r="K21" s="40">
        <v>5500000</v>
      </c>
    </row>
    <row r="22" spans="1:11" ht="18" customHeight="1">
      <c r="A22" s="19" t="s">
        <v>398</v>
      </c>
      <c r="B22" s="40">
        <v>4670000</v>
      </c>
      <c r="C22" s="40">
        <v>183350531000</v>
      </c>
      <c r="D22" s="40">
        <v>38886828000</v>
      </c>
      <c r="E22" s="40">
        <v>144463703000</v>
      </c>
      <c r="F22" s="40">
        <v>96904778000</v>
      </c>
      <c r="G22" s="44">
        <v>4.6569150804319255E-5</v>
      </c>
      <c r="H22" s="40">
        <v>6961943</v>
      </c>
      <c r="I22" s="28" t="s">
        <v>24</v>
      </c>
      <c r="J22" s="40">
        <v>4670000</v>
      </c>
      <c r="K22" s="40">
        <v>4670000</v>
      </c>
    </row>
    <row r="23" spans="1:11" ht="18" customHeight="1">
      <c r="A23" s="19" t="s">
        <v>399</v>
      </c>
      <c r="B23" s="40">
        <v>500000</v>
      </c>
      <c r="C23" s="43"/>
      <c r="D23" s="43"/>
      <c r="E23" s="43"/>
      <c r="F23" s="43"/>
      <c r="G23" s="45"/>
      <c r="H23" s="43"/>
      <c r="I23" s="46"/>
      <c r="J23" s="40">
        <v>500000</v>
      </c>
      <c r="K23" s="40">
        <v>500000</v>
      </c>
    </row>
    <row r="24" spans="1:11" ht="18" customHeight="1">
      <c r="A24" s="19" t="s">
        <v>400</v>
      </c>
      <c r="B24" s="40">
        <v>210000</v>
      </c>
      <c r="C24" s="40">
        <v>443918613</v>
      </c>
      <c r="D24" s="40">
        <v>45584550</v>
      </c>
      <c r="E24" s="40">
        <v>398334063</v>
      </c>
      <c r="F24" s="40">
        <v>314565000</v>
      </c>
      <c r="G24" s="44">
        <v>6.6752491298335956E-4</v>
      </c>
      <c r="H24" s="40">
        <v>265923</v>
      </c>
      <c r="I24" s="28" t="s">
        <v>24</v>
      </c>
      <c r="J24" s="40">
        <v>210000</v>
      </c>
      <c r="K24" s="40">
        <v>210000</v>
      </c>
    </row>
    <row r="25" spans="1:11" ht="18" customHeight="1">
      <c r="A25" s="19" t="s">
        <v>401</v>
      </c>
      <c r="B25" s="40">
        <v>350000</v>
      </c>
      <c r="C25" s="40">
        <v>4371163564</v>
      </c>
      <c r="D25" s="40">
        <v>144241140</v>
      </c>
      <c r="E25" s="40">
        <v>4226922424</v>
      </c>
      <c r="F25" s="40">
        <v>2450770000</v>
      </c>
      <c r="G25" s="44">
        <v>1.4281225900431293E-4</v>
      </c>
      <c r="H25" s="40">
        <v>603656</v>
      </c>
      <c r="I25" s="28" t="s">
        <v>24</v>
      </c>
      <c r="J25" s="40">
        <v>350000</v>
      </c>
      <c r="K25" s="40">
        <v>350000</v>
      </c>
    </row>
    <row r="26" spans="1:11" ht="18" customHeight="1">
      <c r="A26" s="19" t="s">
        <v>402</v>
      </c>
      <c r="B26" s="40">
        <v>80000</v>
      </c>
      <c r="C26" s="40">
        <v>225251783</v>
      </c>
      <c r="D26" s="40">
        <v>18892767</v>
      </c>
      <c r="E26" s="40">
        <v>206359016</v>
      </c>
      <c r="F26" s="40">
        <v>132660000</v>
      </c>
      <c r="G26" s="44">
        <v>6.0304537916478212E-4</v>
      </c>
      <c r="H26" s="40">
        <v>124444</v>
      </c>
      <c r="I26" s="28" t="s">
        <v>24</v>
      </c>
      <c r="J26" s="40">
        <v>80000</v>
      </c>
      <c r="K26" s="40">
        <v>80000</v>
      </c>
    </row>
    <row r="27" spans="1:11" ht="18" customHeight="1">
      <c r="A27" s="19" t="s">
        <v>403</v>
      </c>
      <c r="B27" s="40">
        <v>1140000</v>
      </c>
      <c r="C27" s="40">
        <v>1607145132</v>
      </c>
      <c r="D27" s="40">
        <v>13638585</v>
      </c>
      <c r="E27" s="40">
        <v>1593506547</v>
      </c>
      <c r="F27" s="40">
        <v>1500000000</v>
      </c>
      <c r="G27" s="44">
        <v>7.6000000000000004E-4</v>
      </c>
      <c r="H27" s="40">
        <v>1211065</v>
      </c>
      <c r="I27" s="28" t="s">
        <v>24</v>
      </c>
      <c r="J27" s="40">
        <v>1140000</v>
      </c>
      <c r="K27" s="40">
        <v>1140000</v>
      </c>
    </row>
    <row r="28" spans="1:11" ht="18" customHeight="1">
      <c r="A28" s="19" t="s">
        <v>404</v>
      </c>
      <c r="B28" s="40">
        <v>1370000</v>
      </c>
      <c r="C28" s="40"/>
      <c r="D28" s="40"/>
      <c r="E28" s="40"/>
      <c r="F28" s="40"/>
      <c r="G28" s="44">
        <v>1.9571428571428569E-3</v>
      </c>
      <c r="H28" s="40"/>
      <c r="I28" s="28"/>
      <c r="J28" s="40">
        <v>1370000</v>
      </c>
      <c r="K28" s="40">
        <v>1370000</v>
      </c>
    </row>
    <row r="29" spans="1:11" ht="18" customHeight="1">
      <c r="A29" s="19" t="s">
        <v>405</v>
      </c>
      <c r="B29" s="40">
        <v>3200000</v>
      </c>
      <c r="C29" s="40">
        <v>24589199000000</v>
      </c>
      <c r="D29" s="40">
        <v>24294008000000</v>
      </c>
      <c r="E29" s="40">
        <v>295191000000</v>
      </c>
      <c r="F29" s="40">
        <v>16602000000</v>
      </c>
      <c r="G29" s="44">
        <v>1.9274786170340923E-4</v>
      </c>
      <c r="H29" s="40">
        <v>56897434</v>
      </c>
      <c r="I29" s="28" t="s">
        <v>24</v>
      </c>
      <c r="J29" s="40">
        <v>3200000</v>
      </c>
      <c r="K29" s="43"/>
    </row>
    <row r="30" spans="1:11" ht="18" customHeight="1">
      <c r="A30" s="41" t="s">
        <v>10</v>
      </c>
      <c r="B30" s="40">
        <v>27820000</v>
      </c>
      <c r="C30" s="40">
        <v>24784372666251</v>
      </c>
      <c r="D30" s="40">
        <v>24333817135025</v>
      </c>
      <c r="E30" s="40">
        <v>450555531226</v>
      </c>
      <c r="F30" s="40">
        <v>118604773000</v>
      </c>
      <c r="G30" s="43"/>
      <c r="H30" s="40">
        <v>264482295</v>
      </c>
      <c r="I30" s="28" t="s">
        <v>24</v>
      </c>
      <c r="J30" s="40">
        <v>27820000</v>
      </c>
      <c r="K30" s="40">
        <v>24620000</v>
      </c>
    </row>
  </sheetData>
  <phoneticPr fontId="4"/>
  <printOptions horizontalCentered="1" verticalCentered="1"/>
  <pageMargins left="0.39370078740157483" right="0.39370078740157483" top="0.59055118110236227" bottom="0.39370078740157483" header="0.19685039370078741" footer="0.19685039370078741"/>
  <headerFooter>
    <oddHeader>&amp;R&amp;9&amp;D</oddHead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workbookViewId="0"/>
  </sheetViews>
  <sheetFormatPr defaultColWidth="8.875" defaultRowHeight="15.75"/>
  <cols>
    <col min="1" max="1" width="22.875" style="14" customWidth="1"/>
    <col min="2" max="7" width="17.875" style="14" customWidth="1"/>
    <col min="8" max="16384" width="8.875" style="14"/>
  </cols>
  <sheetData>
    <row r="1" spans="1:7" ht="30">
      <c r="A1" s="1" t="s">
        <v>32</v>
      </c>
    </row>
    <row r="2" spans="1:7" ht="18.75">
      <c r="A2" s="15" t="s">
        <v>393</v>
      </c>
    </row>
    <row r="3" spans="1:7" ht="18.75">
      <c r="A3" s="15" t="s">
        <v>470</v>
      </c>
    </row>
    <row r="4" spans="1:7" ht="18.75">
      <c r="G4" s="16" t="s">
        <v>25</v>
      </c>
    </row>
    <row r="5" spans="1:7" ht="31.5">
      <c r="A5" s="38" t="s">
        <v>26</v>
      </c>
      <c r="B5" s="38" t="s">
        <v>27</v>
      </c>
      <c r="C5" s="38" t="s">
        <v>28</v>
      </c>
      <c r="D5" s="38" t="s">
        <v>29</v>
      </c>
      <c r="E5" s="38" t="s">
        <v>30</v>
      </c>
      <c r="F5" s="39" t="s">
        <v>31</v>
      </c>
      <c r="G5" s="39" t="s">
        <v>9</v>
      </c>
    </row>
    <row r="6" spans="1:7" ht="18" customHeight="1">
      <c r="A6" s="19" t="s">
        <v>406</v>
      </c>
      <c r="B6" s="28">
        <v>1049419530</v>
      </c>
      <c r="C6" s="28"/>
      <c r="D6" s="28"/>
      <c r="E6" s="28"/>
      <c r="F6" s="28">
        <v>1049419530</v>
      </c>
      <c r="G6" s="28"/>
    </row>
    <row r="7" spans="1:7" ht="18" customHeight="1">
      <c r="A7" s="19" t="s">
        <v>407</v>
      </c>
      <c r="B7" s="28">
        <v>11110450</v>
      </c>
      <c r="C7" s="28"/>
      <c r="D7" s="28"/>
      <c r="E7" s="28"/>
      <c r="F7" s="28">
        <v>11110450</v>
      </c>
      <c r="G7" s="28"/>
    </row>
    <row r="8" spans="1:7" ht="18" customHeight="1">
      <c r="A8" s="19" t="s">
        <v>471</v>
      </c>
      <c r="B8" s="28">
        <v>23997037</v>
      </c>
      <c r="C8" s="28"/>
      <c r="D8" s="28"/>
      <c r="E8" s="28"/>
      <c r="F8" s="28">
        <v>23997037</v>
      </c>
      <c r="G8" s="28"/>
    </row>
    <row r="9" spans="1:7" ht="18" customHeight="1">
      <c r="A9" s="19" t="s">
        <v>472</v>
      </c>
      <c r="B9" s="28">
        <v>21512254</v>
      </c>
      <c r="C9" s="28"/>
      <c r="D9" s="28"/>
      <c r="E9" s="28"/>
      <c r="F9" s="28">
        <v>21512254</v>
      </c>
      <c r="G9" s="28"/>
    </row>
    <row r="10" spans="1:7" ht="18" customHeight="1">
      <c r="A10" s="19" t="s">
        <v>473</v>
      </c>
      <c r="B10" s="28">
        <v>18493599</v>
      </c>
      <c r="C10" s="28"/>
      <c r="D10" s="28"/>
      <c r="E10" s="28"/>
      <c r="F10" s="28">
        <v>18493599</v>
      </c>
      <c r="G10" s="28"/>
    </row>
    <row r="11" spans="1:7" ht="18" customHeight="1">
      <c r="A11" s="19" t="s">
        <v>474</v>
      </c>
      <c r="B11" s="28">
        <v>2000000</v>
      </c>
      <c r="C11" s="28"/>
      <c r="D11" s="28"/>
      <c r="E11" s="28"/>
      <c r="F11" s="28">
        <v>2000000</v>
      </c>
      <c r="G11" s="28"/>
    </row>
    <row r="12" spans="1:7" ht="18" customHeight="1">
      <c r="A12" s="19" t="s">
        <v>475</v>
      </c>
      <c r="B12" s="28">
        <v>77163651</v>
      </c>
      <c r="C12" s="28"/>
      <c r="D12" s="28"/>
      <c r="E12" s="28"/>
      <c r="F12" s="28">
        <v>77163651</v>
      </c>
      <c r="G12" s="28"/>
    </row>
    <row r="13" spans="1:7" ht="18" customHeight="1">
      <c r="A13" s="19" t="s">
        <v>476</v>
      </c>
      <c r="B13" s="28">
        <v>112409547</v>
      </c>
      <c r="C13" s="28"/>
      <c r="D13" s="28"/>
      <c r="E13" s="28"/>
      <c r="F13" s="28">
        <v>112409547</v>
      </c>
      <c r="G13" s="28"/>
    </row>
    <row r="14" spans="1:7" ht="18" customHeight="1">
      <c r="A14" s="19" t="s">
        <v>477</v>
      </c>
      <c r="B14" s="28">
        <v>5491</v>
      </c>
      <c r="C14" s="28"/>
      <c r="D14" s="28"/>
      <c r="E14" s="28"/>
      <c r="F14" s="28">
        <v>5491</v>
      </c>
      <c r="G14" s="28"/>
    </row>
    <row r="15" spans="1:7" ht="18" customHeight="1">
      <c r="A15" s="19" t="s">
        <v>478</v>
      </c>
      <c r="B15" s="28">
        <v>349816704</v>
      </c>
      <c r="C15" s="28"/>
      <c r="D15" s="28"/>
      <c r="E15" s="28"/>
      <c r="F15" s="28">
        <v>349816704</v>
      </c>
      <c r="G15" s="28"/>
    </row>
    <row r="16" spans="1:7" ht="18" customHeight="1">
      <c r="A16" s="19" t="s">
        <v>479</v>
      </c>
      <c r="B16" s="28">
        <v>100000041</v>
      </c>
      <c r="C16" s="28"/>
      <c r="D16" s="28"/>
      <c r="E16" s="28"/>
      <c r="F16" s="28">
        <v>100000041</v>
      </c>
      <c r="G16" s="28"/>
    </row>
    <row r="17" spans="1:7" ht="18" customHeight="1">
      <c r="A17" s="41" t="s">
        <v>10</v>
      </c>
      <c r="B17" s="28">
        <v>1765928304</v>
      </c>
      <c r="C17" s="28" t="s">
        <v>24</v>
      </c>
      <c r="D17" s="28" t="s">
        <v>24</v>
      </c>
      <c r="E17" s="28" t="s">
        <v>24</v>
      </c>
      <c r="F17" s="28">
        <v>1765928304</v>
      </c>
      <c r="G17" s="28" t="s">
        <v>24</v>
      </c>
    </row>
  </sheetData>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workbookViewId="0"/>
  </sheetViews>
  <sheetFormatPr defaultColWidth="8.875" defaultRowHeight="15.75"/>
  <cols>
    <col min="1" max="1" width="30.875" style="14" customWidth="1"/>
    <col min="2" max="6" width="19.875" style="14" customWidth="1"/>
    <col min="7" max="16384" width="8.875" style="14"/>
  </cols>
  <sheetData>
    <row r="1" spans="1:6" ht="30">
      <c r="A1" s="1" t="s">
        <v>33</v>
      </c>
    </row>
    <row r="2" spans="1:6" ht="18.75">
      <c r="A2" s="15" t="s">
        <v>393</v>
      </c>
    </row>
    <row r="3" spans="1:6" ht="18.75">
      <c r="A3" s="15" t="s">
        <v>470</v>
      </c>
    </row>
    <row r="4" spans="1:6" ht="18.75">
      <c r="F4" s="16" t="s">
        <v>25</v>
      </c>
    </row>
    <row r="5" spans="1:6" ht="22.5" customHeight="1">
      <c r="A5" s="75" t="s">
        <v>34</v>
      </c>
      <c r="B5" s="75" t="s">
        <v>35</v>
      </c>
      <c r="C5" s="75"/>
      <c r="D5" s="75" t="s">
        <v>36</v>
      </c>
      <c r="E5" s="75"/>
      <c r="F5" s="76" t="s">
        <v>37</v>
      </c>
    </row>
    <row r="6" spans="1:6" ht="31.5">
      <c r="A6" s="75"/>
      <c r="B6" s="38" t="s">
        <v>38</v>
      </c>
      <c r="C6" s="39" t="s">
        <v>39</v>
      </c>
      <c r="D6" s="38" t="s">
        <v>38</v>
      </c>
      <c r="E6" s="39" t="s">
        <v>39</v>
      </c>
      <c r="F6" s="75"/>
    </row>
    <row r="7" spans="1:6" ht="18" customHeight="1">
      <c r="A7" s="19" t="s">
        <v>408</v>
      </c>
      <c r="B7" s="28">
        <v>2145544</v>
      </c>
      <c r="C7" s="28" t="s">
        <v>24</v>
      </c>
      <c r="D7" s="28">
        <v>822967</v>
      </c>
      <c r="E7" s="28" t="s">
        <v>24</v>
      </c>
      <c r="F7" s="28">
        <v>2968511</v>
      </c>
    </row>
    <row r="8" spans="1:6" ht="18" customHeight="1">
      <c r="A8" s="19" t="s">
        <v>409</v>
      </c>
      <c r="B8" s="28">
        <v>1120301</v>
      </c>
      <c r="C8" s="28" t="s">
        <v>24</v>
      </c>
      <c r="D8" s="28">
        <v>628356</v>
      </c>
      <c r="E8" s="28" t="s">
        <v>24</v>
      </c>
      <c r="F8" s="28">
        <v>1748657</v>
      </c>
    </row>
    <row r="9" spans="1:6" ht="18" customHeight="1">
      <c r="A9" s="41" t="s">
        <v>10</v>
      </c>
      <c r="B9" s="28">
        <v>3265845</v>
      </c>
      <c r="C9" s="28" t="s">
        <v>24</v>
      </c>
      <c r="D9" s="28">
        <v>1451323</v>
      </c>
      <c r="E9" s="28" t="s">
        <v>24</v>
      </c>
      <c r="F9" s="28">
        <v>4717168</v>
      </c>
    </row>
  </sheetData>
  <mergeCells count="4">
    <mergeCell ref="A5:A6"/>
    <mergeCell ref="B5:C5"/>
    <mergeCell ref="D5:E5"/>
    <mergeCell ref="F5:F6"/>
  </mergeCells>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7"/>
  <sheetViews>
    <sheetView workbookViewId="0"/>
  </sheetViews>
  <sheetFormatPr defaultColWidth="8.875" defaultRowHeight="15.75"/>
  <cols>
    <col min="1" max="1" width="43.875" style="14" bestFit="1" customWidth="1"/>
    <col min="2" max="3" width="19.875" style="14" customWidth="1"/>
    <col min="4" max="16384" width="8.875" style="14"/>
  </cols>
  <sheetData>
    <row r="1" spans="1:3" ht="30">
      <c r="A1" s="1" t="s">
        <v>45</v>
      </c>
    </row>
    <row r="2" spans="1:3" ht="18.75">
      <c r="A2" s="15" t="s">
        <v>393</v>
      </c>
    </row>
    <row r="3" spans="1:3" ht="18.75">
      <c r="A3" s="15" t="s">
        <v>470</v>
      </c>
    </row>
    <row r="4" spans="1:3" ht="18.75">
      <c r="C4" s="16" t="s">
        <v>25</v>
      </c>
    </row>
    <row r="5" spans="1:3" ht="22.5" customHeight="1">
      <c r="A5" s="38" t="s">
        <v>34</v>
      </c>
      <c r="B5" s="38" t="s">
        <v>38</v>
      </c>
      <c r="C5" s="38" t="s">
        <v>41</v>
      </c>
    </row>
    <row r="6" spans="1:3" ht="18" customHeight="1">
      <c r="A6" s="19" t="s">
        <v>42</v>
      </c>
      <c r="B6" s="40"/>
      <c r="C6" s="40"/>
    </row>
    <row r="7" spans="1:3" ht="18" customHeight="1">
      <c r="A7" s="19" t="s">
        <v>480</v>
      </c>
      <c r="B7" s="40">
        <v>166327119</v>
      </c>
      <c r="C7" s="40">
        <v>6431469</v>
      </c>
    </row>
    <row r="8" spans="1:3" ht="18" customHeight="1">
      <c r="A8" s="19"/>
      <c r="B8" s="40"/>
      <c r="C8" s="40"/>
    </row>
    <row r="9" spans="1:3" ht="18" customHeight="1" thickBot="1">
      <c r="A9" s="47" t="s">
        <v>43</v>
      </c>
      <c r="B9" s="48">
        <v>166327119</v>
      </c>
      <c r="C9" s="48">
        <v>6431469</v>
      </c>
    </row>
    <row r="10" spans="1:3" ht="18" customHeight="1" thickTop="1">
      <c r="A10" s="19" t="s">
        <v>44</v>
      </c>
      <c r="B10" s="40"/>
      <c r="C10" s="40"/>
    </row>
    <row r="11" spans="1:3" ht="18" customHeight="1">
      <c r="A11" s="19" t="s">
        <v>422</v>
      </c>
      <c r="B11" s="28">
        <v>120224105</v>
      </c>
      <c r="C11" s="28">
        <v>14657385</v>
      </c>
    </row>
    <row r="12" spans="1:3" ht="18" customHeight="1">
      <c r="A12" s="19" t="s">
        <v>423</v>
      </c>
      <c r="B12" s="28">
        <v>4342506</v>
      </c>
      <c r="C12" s="28">
        <v>529426</v>
      </c>
    </row>
    <row r="13" spans="1:3" ht="18" customHeight="1">
      <c r="A13" s="19" t="s">
        <v>424</v>
      </c>
      <c r="B13" s="28">
        <v>102541962</v>
      </c>
      <c r="C13" s="28">
        <v>12501627</v>
      </c>
    </row>
    <row r="14" spans="1:3" ht="18" customHeight="1">
      <c r="A14" s="19" t="s">
        <v>425</v>
      </c>
      <c r="B14" s="28">
        <v>5851791</v>
      </c>
      <c r="C14" s="28">
        <v>713434</v>
      </c>
    </row>
    <row r="15" spans="1:3" ht="18" customHeight="1">
      <c r="A15" s="19" t="s">
        <v>426</v>
      </c>
      <c r="B15" s="28">
        <v>13580839</v>
      </c>
      <c r="C15" s="28">
        <v>1655738</v>
      </c>
    </row>
    <row r="16" spans="1:3" ht="18" customHeight="1">
      <c r="A16" s="19" t="s">
        <v>427</v>
      </c>
      <c r="B16" s="28">
        <v>2571170</v>
      </c>
      <c r="C16" s="28">
        <v>105114</v>
      </c>
    </row>
    <row r="17" spans="1:3" ht="18" customHeight="1">
      <c r="A17" s="19" t="s">
        <v>428</v>
      </c>
      <c r="B17" s="28">
        <v>14752345</v>
      </c>
      <c r="C17" s="28">
        <v>603101</v>
      </c>
    </row>
    <row r="18" spans="1:3" ht="18" customHeight="1">
      <c r="A18" s="19" t="s">
        <v>429</v>
      </c>
      <c r="B18" s="28">
        <v>14159449</v>
      </c>
      <c r="C18" s="28">
        <v>578863</v>
      </c>
    </row>
    <row r="19" spans="1:3" ht="18" customHeight="1">
      <c r="A19" s="49" t="s">
        <v>430</v>
      </c>
      <c r="B19" s="50">
        <v>59764</v>
      </c>
      <c r="C19" s="50">
        <v>8350</v>
      </c>
    </row>
    <row r="20" spans="1:3" ht="18" customHeight="1">
      <c r="A20" s="49" t="s">
        <v>431</v>
      </c>
      <c r="B20" s="50">
        <v>286139627</v>
      </c>
      <c r="C20" s="50">
        <v>33499862</v>
      </c>
    </row>
    <row r="21" spans="1:3" ht="18" customHeight="1">
      <c r="A21" s="49" t="s">
        <v>432</v>
      </c>
      <c r="B21" s="50">
        <v>21672394</v>
      </c>
      <c r="C21" s="50">
        <v>4601364</v>
      </c>
    </row>
    <row r="22" spans="1:3" ht="18" customHeight="1">
      <c r="A22" s="49" t="s">
        <v>433</v>
      </c>
      <c r="B22" s="50">
        <v>8983340</v>
      </c>
      <c r="C22" s="50">
        <v>133950</v>
      </c>
    </row>
    <row r="23" spans="1:3" ht="18" customHeight="1">
      <c r="A23" s="49"/>
      <c r="B23" s="50"/>
      <c r="C23" s="50"/>
    </row>
    <row r="24" spans="1:3" ht="18" customHeight="1">
      <c r="A24" s="49"/>
      <c r="B24" s="50"/>
      <c r="C24" s="50"/>
    </row>
    <row r="25" spans="1:3" ht="18" customHeight="1">
      <c r="A25" s="49"/>
      <c r="B25" s="50"/>
      <c r="C25" s="50"/>
    </row>
    <row r="26" spans="1:3" ht="18" customHeight="1" thickBot="1">
      <c r="A26" s="47" t="s">
        <v>43</v>
      </c>
      <c r="B26" s="51">
        <v>594879292</v>
      </c>
      <c r="C26" s="51">
        <v>69588214</v>
      </c>
    </row>
    <row r="27" spans="1:3" ht="18" customHeight="1" thickTop="1">
      <c r="A27" s="41" t="s">
        <v>10</v>
      </c>
      <c r="B27" s="28">
        <v>761206411</v>
      </c>
      <c r="C27" s="28">
        <v>76019683</v>
      </c>
    </row>
  </sheetData>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7"/>
  <sheetViews>
    <sheetView workbookViewId="0"/>
  </sheetViews>
  <sheetFormatPr defaultColWidth="8.875" defaultRowHeight="15.75"/>
  <cols>
    <col min="1" max="1" width="43.875" style="14" bestFit="1" customWidth="1"/>
    <col min="2" max="3" width="19.875" style="14" customWidth="1"/>
    <col min="4" max="16384" width="8.875" style="14"/>
  </cols>
  <sheetData>
    <row r="1" spans="1:3" ht="30">
      <c r="A1" s="1" t="s">
        <v>40</v>
      </c>
    </row>
    <row r="2" spans="1:3" ht="18.75">
      <c r="A2" s="15" t="s">
        <v>393</v>
      </c>
    </row>
    <row r="3" spans="1:3" ht="18.75">
      <c r="A3" s="15" t="s">
        <v>470</v>
      </c>
    </row>
    <row r="4" spans="1:3" ht="18.75">
      <c r="C4" s="16" t="s">
        <v>25</v>
      </c>
    </row>
    <row r="5" spans="1:3" ht="22.5" customHeight="1">
      <c r="A5" s="38" t="s">
        <v>34</v>
      </c>
      <c r="B5" s="38" t="s">
        <v>38</v>
      </c>
      <c r="C5" s="38" t="s">
        <v>41</v>
      </c>
    </row>
    <row r="6" spans="1:3" ht="18" customHeight="1">
      <c r="A6" s="19" t="s">
        <v>42</v>
      </c>
      <c r="B6" s="40"/>
      <c r="C6" s="40"/>
    </row>
    <row r="7" spans="1:3" ht="18" customHeight="1">
      <c r="A7" s="19"/>
      <c r="B7" s="40"/>
      <c r="C7" s="40"/>
    </row>
    <row r="8" spans="1:3" ht="18" customHeight="1">
      <c r="A8" s="19"/>
      <c r="B8" s="40"/>
      <c r="C8" s="40"/>
    </row>
    <row r="9" spans="1:3" ht="18" customHeight="1" thickBot="1">
      <c r="A9" s="47" t="s">
        <v>43</v>
      </c>
      <c r="B9" s="48"/>
      <c r="C9" s="48"/>
    </row>
    <row r="10" spans="1:3" ht="18" customHeight="1" thickTop="1">
      <c r="A10" s="19" t="s">
        <v>44</v>
      </c>
      <c r="B10" s="40"/>
      <c r="C10" s="40"/>
    </row>
    <row r="11" spans="1:3" ht="18" customHeight="1">
      <c r="A11" s="19" t="s">
        <v>422</v>
      </c>
      <c r="B11" s="28">
        <v>49551450</v>
      </c>
      <c r="C11" s="28">
        <v>6041173</v>
      </c>
    </row>
    <row r="12" spans="1:3" ht="18" customHeight="1">
      <c r="A12" s="19" t="s">
        <v>423</v>
      </c>
      <c r="B12" s="28">
        <v>2038500</v>
      </c>
      <c r="C12" s="28">
        <v>248528</v>
      </c>
    </row>
    <row r="13" spans="1:3" ht="18" customHeight="1">
      <c r="A13" s="19" t="s">
        <v>424</v>
      </c>
      <c r="B13" s="28">
        <v>46006914</v>
      </c>
      <c r="C13" s="28">
        <v>5609033</v>
      </c>
    </row>
    <row r="14" spans="1:3" ht="18" customHeight="1">
      <c r="A14" s="19" t="s">
        <v>425</v>
      </c>
      <c r="B14" s="28">
        <v>2876300</v>
      </c>
      <c r="C14" s="28">
        <v>350670</v>
      </c>
    </row>
    <row r="15" spans="1:3" ht="18" customHeight="1">
      <c r="A15" s="19" t="s">
        <v>426</v>
      </c>
      <c r="B15" s="28">
        <v>5660279</v>
      </c>
      <c r="C15" s="28">
        <v>690085</v>
      </c>
    </row>
    <row r="16" spans="1:3" ht="18" customHeight="1">
      <c r="A16" s="19" t="s">
        <v>427</v>
      </c>
      <c r="B16" s="28">
        <v>1460150</v>
      </c>
      <c r="C16" s="28">
        <v>59693</v>
      </c>
    </row>
    <row r="17" spans="1:3" ht="18" customHeight="1">
      <c r="A17" s="19" t="s">
        <v>428</v>
      </c>
      <c r="B17" s="28">
        <v>3042300</v>
      </c>
      <c r="C17" s="28">
        <v>124374</v>
      </c>
    </row>
    <row r="18" spans="1:3" ht="18" customHeight="1">
      <c r="A18" s="19" t="s">
        <v>429</v>
      </c>
      <c r="B18" s="28">
        <v>2119212</v>
      </c>
      <c r="C18" s="28">
        <v>86637</v>
      </c>
    </row>
    <row r="19" spans="1:3" ht="18" customHeight="1">
      <c r="A19" s="49" t="s">
        <v>430</v>
      </c>
      <c r="B19" s="28">
        <v>152886</v>
      </c>
      <c r="C19" s="28">
        <v>21361</v>
      </c>
    </row>
    <row r="20" spans="1:3" ht="18" customHeight="1">
      <c r="A20" s="49" t="s">
        <v>431</v>
      </c>
      <c r="B20" s="28">
        <v>92953900</v>
      </c>
      <c r="C20" s="28">
        <v>10882599</v>
      </c>
    </row>
    <row r="21" spans="1:3" ht="18" customHeight="1">
      <c r="A21" s="49" t="s">
        <v>432</v>
      </c>
      <c r="B21" s="28">
        <v>11105590</v>
      </c>
      <c r="C21" s="28">
        <v>2357878</v>
      </c>
    </row>
    <row r="22" spans="1:3" ht="18" customHeight="1">
      <c r="A22" s="49" t="s">
        <v>433</v>
      </c>
      <c r="B22" s="28">
        <v>2475800</v>
      </c>
      <c r="C22" s="28">
        <v>36917</v>
      </c>
    </row>
    <row r="23" spans="1:3" ht="18" customHeight="1">
      <c r="A23" s="49" t="s">
        <v>434</v>
      </c>
      <c r="B23" s="28">
        <v>1377033951</v>
      </c>
      <c r="C23" s="28">
        <v>9455122</v>
      </c>
    </row>
    <row r="24" spans="1:3" ht="18" customHeight="1">
      <c r="A24" s="49" t="s">
        <v>435</v>
      </c>
      <c r="B24" s="28">
        <v>23624590</v>
      </c>
      <c r="C24" s="28">
        <v>792392</v>
      </c>
    </row>
    <row r="25" spans="1:3" ht="18" customHeight="1">
      <c r="A25" s="49" t="s">
        <v>436</v>
      </c>
      <c r="B25" s="28">
        <v>65468681</v>
      </c>
      <c r="C25" s="28">
        <v>6513240</v>
      </c>
    </row>
    <row r="26" spans="1:3" ht="18" customHeight="1" thickBot="1">
      <c r="A26" s="47" t="s">
        <v>43</v>
      </c>
      <c r="B26" s="51">
        <v>1685570503</v>
      </c>
      <c r="C26" s="51">
        <v>43269702</v>
      </c>
    </row>
    <row r="27" spans="1:3" ht="18" customHeight="1" thickTop="1">
      <c r="A27" s="41" t="s">
        <v>10</v>
      </c>
      <c r="B27" s="28">
        <v>1685570503</v>
      </c>
      <c r="C27" s="28">
        <v>43269702</v>
      </c>
    </row>
  </sheetData>
  <phoneticPr fontId="4"/>
  <printOptions horizontalCentered="1"/>
  <pageMargins left="0.59055118110236227" right="0.39370078740157483" top="0.39370078740157483" bottom="0.39370078740157483" header="0.19685039370078741" footer="0.19685039370078741"/>
  <headerFooter>
    <oddHeader>&amp;R&amp;9&amp;D</oddHead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0"/>
  <sheetViews>
    <sheetView workbookViewId="0"/>
  </sheetViews>
  <sheetFormatPr defaultColWidth="8.875" defaultRowHeight="15.75"/>
  <cols>
    <col min="1" max="1" width="20.875" style="14" customWidth="1"/>
    <col min="2" max="11" width="14.875" style="14" customWidth="1"/>
    <col min="12" max="16384" width="8.875" style="14"/>
  </cols>
  <sheetData>
    <row r="1" spans="1:11" ht="30">
      <c r="A1" s="1" t="s">
        <v>46</v>
      </c>
    </row>
    <row r="2" spans="1:11" ht="18.75">
      <c r="A2" s="15" t="s">
        <v>393</v>
      </c>
    </row>
    <row r="3" spans="1:11" ht="18.75">
      <c r="A3" s="15" t="s">
        <v>470</v>
      </c>
    </row>
    <row r="4" spans="1:11" ht="18.75">
      <c r="K4" s="16" t="s">
        <v>25</v>
      </c>
    </row>
    <row r="5" spans="1:11" ht="22.5" customHeight="1">
      <c r="A5" s="75" t="s">
        <v>26</v>
      </c>
      <c r="B5" s="77" t="s">
        <v>47</v>
      </c>
      <c r="C5" s="52"/>
      <c r="D5" s="75" t="s">
        <v>48</v>
      </c>
      <c r="E5" s="76" t="s">
        <v>49</v>
      </c>
      <c r="F5" s="75" t="s">
        <v>50</v>
      </c>
      <c r="G5" s="76" t="s">
        <v>51</v>
      </c>
      <c r="H5" s="77" t="s">
        <v>52</v>
      </c>
      <c r="I5" s="53"/>
      <c r="J5" s="54"/>
      <c r="K5" s="75" t="s">
        <v>30</v>
      </c>
    </row>
    <row r="6" spans="1:11" ht="22.5" customHeight="1">
      <c r="A6" s="75"/>
      <c r="B6" s="75"/>
      <c r="C6" s="55" t="s">
        <v>53</v>
      </c>
      <c r="D6" s="75"/>
      <c r="E6" s="75"/>
      <c r="F6" s="75"/>
      <c r="G6" s="75"/>
      <c r="H6" s="75"/>
      <c r="I6" s="38" t="s">
        <v>54</v>
      </c>
      <c r="J6" s="38" t="s">
        <v>55</v>
      </c>
      <c r="K6" s="75"/>
    </row>
    <row r="7" spans="1:11" ht="18" customHeight="1">
      <c r="A7" s="56" t="s">
        <v>56</v>
      </c>
      <c r="B7" s="28">
        <v>24219737933</v>
      </c>
      <c r="C7" s="57">
        <v>1821080177</v>
      </c>
      <c r="D7" s="28">
        <v>12728282197</v>
      </c>
      <c r="E7" s="28">
        <v>7094183698</v>
      </c>
      <c r="F7" s="28">
        <v>676158000</v>
      </c>
      <c r="G7" s="28">
        <v>2959286038</v>
      </c>
      <c r="H7" s="28" t="s">
        <v>24</v>
      </c>
      <c r="I7" s="28" t="s">
        <v>24</v>
      </c>
      <c r="J7" s="28" t="s">
        <v>24</v>
      </c>
      <c r="K7" s="28">
        <v>761828000</v>
      </c>
    </row>
    <row r="8" spans="1:11" ht="18" customHeight="1">
      <c r="A8" s="56" t="s">
        <v>57</v>
      </c>
      <c r="B8" s="28">
        <v>1748649653</v>
      </c>
      <c r="C8" s="57">
        <v>155452912</v>
      </c>
      <c r="D8" s="28">
        <v>380699494</v>
      </c>
      <c r="E8" s="28">
        <v>200900000</v>
      </c>
      <c r="F8" s="28">
        <v>54268000</v>
      </c>
      <c r="G8" s="28">
        <v>484673000</v>
      </c>
      <c r="H8" s="28" t="s">
        <v>24</v>
      </c>
      <c r="I8" s="28" t="s">
        <v>24</v>
      </c>
      <c r="J8" s="28" t="s">
        <v>24</v>
      </c>
      <c r="K8" s="28">
        <v>628109159</v>
      </c>
    </row>
    <row r="9" spans="1:11" ht="18" customHeight="1">
      <c r="A9" s="56" t="s">
        <v>58</v>
      </c>
      <c r="B9" s="28">
        <v>65246763</v>
      </c>
      <c r="C9" s="57">
        <v>16029077</v>
      </c>
      <c r="D9" s="28">
        <v>16681763</v>
      </c>
      <c r="E9" s="28" t="s">
        <v>24</v>
      </c>
      <c r="F9" s="28" t="s">
        <v>24</v>
      </c>
      <c r="G9" s="28">
        <v>48565000</v>
      </c>
      <c r="H9" s="28" t="s">
        <v>24</v>
      </c>
      <c r="I9" s="28" t="s">
        <v>24</v>
      </c>
      <c r="J9" s="28" t="s">
        <v>24</v>
      </c>
      <c r="K9" s="28" t="s">
        <v>24</v>
      </c>
    </row>
    <row r="10" spans="1:11" ht="18" customHeight="1">
      <c r="A10" s="56" t="s">
        <v>59</v>
      </c>
      <c r="B10" s="28" t="s">
        <v>24</v>
      </c>
      <c r="C10" s="57" t="s">
        <v>24</v>
      </c>
      <c r="D10" s="28" t="s">
        <v>24</v>
      </c>
      <c r="E10" s="28" t="s">
        <v>24</v>
      </c>
      <c r="F10" s="28" t="s">
        <v>24</v>
      </c>
      <c r="G10" s="28" t="s">
        <v>24</v>
      </c>
      <c r="H10" s="28" t="s">
        <v>24</v>
      </c>
      <c r="I10" s="28" t="s">
        <v>24</v>
      </c>
      <c r="J10" s="28" t="s">
        <v>24</v>
      </c>
      <c r="K10" s="28" t="s">
        <v>24</v>
      </c>
    </row>
    <row r="11" spans="1:11" ht="18" customHeight="1">
      <c r="A11" s="56" t="s">
        <v>60</v>
      </c>
      <c r="B11" s="28">
        <v>1137309548</v>
      </c>
      <c r="C11" s="57">
        <v>137626554</v>
      </c>
      <c r="D11" s="28">
        <v>575713078</v>
      </c>
      <c r="E11" s="28">
        <v>28900000</v>
      </c>
      <c r="F11" s="28">
        <v>154562000</v>
      </c>
      <c r="G11" s="28">
        <v>378134470</v>
      </c>
      <c r="H11" s="28" t="s">
        <v>24</v>
      </c>
      <c r="I11" s="28" t="s">
        <v>24</v>
      </c>
      <c r="J11" s="28" t="s">
        <v>24</v>
      </c>
      <c r="K11" s="28" t="s">
        <v>24</v>
      </c>
    </row>
    <row r="12" spans="1:11" ht="18" customHeight="1">
      <c r="A12" s="56" t="s">
        <v>61</v>
      </c>
      <c r="B12" s="28">
        <v>299069900</v>
      </c>
      <c r="C12" s="57">
        <v>66286330</v>
      </c>
      <c r="D12" s="28">
        <v>6137343</v>
      </c>
      <c r="E12" s="28" t="s">
        <v>24</v>
      </c>
      <c r="F12" s="28">
        <v>17860000</v>
      </c>
      <c r="G12" s="28">
        <v>191820000</v>
      </c>
      <c r="H12" s="28" t="s">
        <v>24</v>
      </c>
      <c r="I12" s="28" t="s">
        <v>24</v>
      </c>
      <c r="J12" s="28" t="s">
        <v>24</v>
      </c>
      <c r="K12" s="28">
        <v>83252557</v>
      </c>
    </row>
    <row r="13" spans="1:11" ht="18" customHeight="1">
      <c r="A13" s="56" t="s">
        <v>62</v>
      </c>
      <c r="B13" s="28">
        <v>20969462069</v>
      </c>
      <c r="C13" s="57">
        <v>1445685304</v>
      </c>
      <c r="D13" s="28">
        <v>11749050519</v>
      </c>
      <c r="E13" s="28">
        <v>6864383698</v>
      </c>
      <c r="F13" s="28">
        <v>449468000</v>
      </c>
      <c r="G13" s="28">
        <v>1856093568</v>
      </c>
      <c r="H13" s="28" t="s">
        <v>24</v>
      </c>
      <c r="I13" s="28" t="s">
        <v>24</v>
      </c>
      <c r="J13" s="28" t="s">
        <v>24</v>
      </c>
      <c r="K13" s="28">
        <v>50466284</v>
      </c>
    </row>
    <row r="14" spans="1:11" ht="18" customHeight="1">
      <c r="A14" s="56" t="s">
        <v>63</v>
      </c>
      <c r="B14" s="28">
        <v>11620586719</v>
      </c>
      <c r="C14" s="57">
        <v>843726761</v>
      </c>
      <c r="D14" s="28">
        <v>6360177968</v>
      </c>
      <c r="E14" s="28">
        <v>5214316751</v>
      </c>
      <c r="F14" s="28">
        <v>18152000</v>
      </c>
      <c r="G14" s="28">
        <v>27940000</v>
      </c>
      <c r="H14" s="28" t="s">
        <v>24</v>
      </c>
      <c r="I14" s="28" t="s">
        <v>24</v>
      </c>
      <c r="J14" s="28" t="s">
        <v>24</v>
      </c>
      <c r="K14" s="28" t="s">
        <v>24</v>
      </c>
    </row>
    <row r="15" spans="1:11" ht="18" customHeight="1">
      <c r="A15" s="56" t="s">
        <v>64</v>
      </c>
      <c r="B15" s="28">
        <v>11284691554</v>
      </c>
      <c r="C15" s="57">
        <v>735445973</v>
      </c>
      <c r="D15" s="28">
        <v>6079333027</v>
      </c>
      <c r="E15" s="28">
        <v>5205358527</v>
      </c>
      <c r="F15" s="28" t="s">
        <v>24</v>
      </c>
      <c r="G15" s="28" t="s">
        <v>24</v>
      </c>
      <c r="H15" s="28" t="s">
        <v>24</v>
      </c>
      <c r="I15" s="28" t="s">
        <v>24</v>
      </c>
      <c r="J15" s="28" t="s">
        <v>24</v>
      </c>
      <c r="K15" s="28" t="s">
        <v>24</v>
      </c>
    </row>
    <row r="16" spans="1:11" ht="18" customHeight="1">
      <c r="A16" s="56" t="s">
        <v>65</v>
      </c>
      <c r="B16" s="28">
        <v>237268574</v>
      </c>
      <c r="C16" s="57">
        <v>55930559</v>
      </c>
      <c r="D16" s="28">
        <v>237268574</v>
      </c>
      <c r="E16" s="28" t="s">
        <v>24</v>
      </c>
      <c r="F16" s="28" t="s">
        <v>24</v>
      </c>
      <c r="G16" s="28" t="s">
        <v>24</v>
      </c>
      <c r="H16" s="28" t="s">
        <v>24</v>
      </c>
      <c r="I16" s="28" t="s">
        <v>24</v>
      </c>
      <c r="J16" s="28" t="s">
        <v>24</v>
      </c>
      <c r="K16" s="28" t="s">
        <v>24</v>
      </c>
    </row>
    <row r="17" spans="1:11" ht="18" customHeight="1">
      <c r="A17" s="56" t="s">
        <v>66</v>
      </c>
      <c r="B17" s="28">
        <v>27940000</v>
      </c>
      <c r="C17" s="57">
        <v>27940000</v>
      </c>
      <c r="D17" s="28" t="s">
        <v>24</v>
      </c>
      <c r="E17" s="28" t="s">
        <v>24</v>
      </c>
      <c r="F17" s="28" t="s">
        <v>24</v>
      </c>
      <c r="G17" s="28">
        <v>27940000</v>
      </c>
      <c r="H17" s="28" t="s">
        <v>24</v>
      </c>
      <c r="I17" s="28" t="s">
        <v>24</v>
      </c>
      <c r="J17" s="28" t="s">
        <v>24</v>
      </c>
      <c r="K17" s="28" t="s">
        <v>24</v>
      </c>
    </row>
    <row r="18" spans="1:11" ht="18" customHeight="1">
      <c r="A18" s="56" t="s">
        <v>62</v>
      </c>
      <c r="B18" s="28">
        <v>70686591</v>
      </c>
      <c r="C18" s="57">
        <v>24410229</v>
      </c>
      <c r="D18" s="28">
        <v>43576367</v>
      </c>
      <c r="E18" s="28">
        <v>8958224</v>
      </c>
      <c r="F18" s="28">
        <v>18152000</v>
      </c>
      <c r="G18" s="28" t="s">
        <v>24</v>
      </c>
      <c r="H18" s="28" t="s">
        <v>24</v>
      </c>
      <c r="I18" s="28" t="s">
        <v>24</v>
      </c>
      <c r="J18" s="28" t="s">
        <v>24</v>
      </c>
      <c r="K18" s="28" t="s">
        <v>24</v>
      </c>
    </row>
    <row r="19" spans="1:11" ht="18" customHeight="1">
      <c r="A19" s="56" t="s">
        <v>481</v>
      </c>
      <c r="B19" s="28">
        <v>1000000000</v>
      </c>
      <c r="C19" s="57">
        <v>1000000000</v>
      </c>
      <c r="D19" s="28" t="s">
        <v>24</v>
      </c>
      <c r="E19" s="28" t="s">
        <v>24</v>
      </c>
      <c r="F19" s="28">
        <v>1000000000</v>
      </c>
      <c r="G19" s="28" t="s">
        <v>24</v>
      </c>
      <c r="H19" s="28" t="s">
        <v>24</v>
      </c>
      <c r="I19" s="28" t="s">
        <v>24</v>
      </c>
      <c r="J19" s="28" t="s">
        <v>24</v>
      </c>
      <c r="K19" s="28" t="s">
        <v>24</v>
      </c>
    </row>
    <row r="20" spans="1:11" ht="18" customHeight="1">
      <c r="A20" s="58" t="s">
        <v>67</v>
      </c>
      <c r="B20" s="28">
        <v>36840324652</v>
      </c>
      <c r="C20" s="57">
        <v>3664806938</v>
      </c>
      <c r="D20" s="28">
        <v>19088460165</v>
      </c>
      <c r="E20" s="28">
        <v>12308500449</v>
      </c>
      <c r="F20" s="28">
        <v>1694310000</v>
      </c>
      <c r="G20" s="28">
        <v>2987226038</v>
      </c>
      <c r="H20" s="28" t="s">
        <v>24</v>
      </c>
      <c r="I20" s="28" t="s">
        <v>24</v>
      </c>
      <c r="J20" s="28" t="s">
        <v>24</v>
      </c>
      <c r="K20" s="28">
        <v>761828000</v>
      </c>
    </row>
  </sheetData>
  <mergeCells count="8">
    <mergeCell ref="H5:H6"/>
    <mergeCell ref="K5:K6"/>
    <mergeCell ref="A5:A6"/>
    <mergeCell ref="B5:B6"/>
    <mergeCell ref="D5:D6"/>
    <mergeCell ref="E5:E6"/>
    <mergeCell ref="F5:F6"/>
    <mergeCell ref="G5:G6"/>
  </mergeCells>
  <phoneticPr fontId="4"/>
  <printOptions horizontalCentered="1" verticalCentered="1"/>
  <pageMargins left="0.39370078740157483" right="0.39370078740157483" top="0.59055118110236227" bottom="0.39370078740157483" header="0.19685039370078741" footer="0.19685039370078741"/>
  <headerFooter>
    <oddHeader>&amp;R&amp;9&amp;D</oddHead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
  <sheetViews>
    <sheetView workbookViewId="0"/>
  </sheetViews>
  <sheetFormatPr defaultColWidth="8.875" defaultRowHeight="15.75"/>
  <cols>
    <col min="1" max="1" width="22.875" style="14" customWidth="1"/>
    <col min="2" max="9" width="12.875" style="14" customWidth="1"/>
    <col min="10" max="16384" width="8.875" style="14"/>
  </cols>
  <sheetData>
    <row r="1" spans="1:9" ht="30">
      <c r="A1" s="1" t="s">
        <v>68</v>
      </c>
    </row>
    <row r="2" spans="1:9" ht="18.75">
      <c r="A2" s="15" t="s">
        <v>393</v>
      </c>
    </row>
    <row r="3" spans="1:9" ht="18.75">
      <c r="A3" s="15" t="s">
        <v>470</v>
      </c>
    </row>
    <row r="4" spans="1:9" ht="18.75">
      <c r="I4" s="16" t="s">
        <v>25</v>
      </c>
    </row>
    <row r="5" spans="1:9" ht="47.25">
      <c r="A5" s="55" t="s">
        <v>47</v>
      </c>
      <c r="B5" s="38" t="s">
        <v>69</v>
      </c>
      <c r="C5" s="39" t="s">
        <v>70</v>
      </c>
      <c r="D5" s="39" t="s">
        <v>71</v>
      </c>
      <c r="E5" s="39" t="s">
        <v>72</v>
      </c>
      <c r="F5" s="39" t="s">
        <v>73</v>
      </c>
      <c r="G5" s="39" t="s">
        <v>74</v>
      </c>
      <c r="H5" s="38" t="s">
        <v>75</v>
      </c>
      <c r="I5" s="39" t="s">
        <v>76</v>
      </c>
    </row>
    <row r="6" spans="1:9" ht="18" customHeight="1">
      <c r="A6" s="57">
        <v>36840324652</v>
      </c>
      <c r="B6" s="28">
        <v>28648090898</v>
      </c>
      <c r="C6" s="28">
        <v>3771004080</v>
      </c>
      <c r="D6" s="28">
        <v>3902222967</v>
      </c>
      <c r="E6" s="28">
        <v>138591234</v>
      </c>
      <c r="F6" s="28">
        <v>121306446</v>
      </c>
      <c r="G6" s="28">
        <v>54368127</v>
      </c>
      <c r="H6" s="28">
        <v>204740900</v>
      </c>
      <c r="I6" s="28"/>
    </row>
  </sheetData>
  <phoneticPr fontId="4"/>
  <printOptions horizontalCentered="1" verticalCentered="1"/>
  <pageMargins left="0.39370078740157483" right="0.39370078740157483" top="0.59055118110236227" bottom="0.39370078740157483" header="0.19685039370078741" footer="0.19685039370078741"/>
  <headerFooter>
    <oddHeader>&amp;R&amp;9&amp;D</oddHeader>
    <oddFooter>&amp;C&amp;9&amp;P/&amp;N</oddFooter>
  </headerFooter>
</worksheet>
</file>