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Zencho-fs.aicnw.intra.aichi\BC103000_総務部市町村課\理財G（全庁ファイルサーバー）\14 経営比較分析表\R4\07_完成版データ（事業ごと）\06公共下水道\"/>
    </mc:Choice>
  </mc:AlternateContent>
  <xr:revisionPtr revIDLastSave="0" documentId="13_ncr:1_{8410DFF4-4DFC-4460-B6BC-DB8C350BDB91}" xr6:coauthVersionLast="36" xr6:coauthVersionMax="45" xr10:uidLastSave="{00000000-0000-0000-0000-000000000000}"/>
  <workbookProtection workbookAlgorithmName="SHA-512" workbookHashValue="rMzQRp/+9e0gCwStOp8VYlS3eNv0j4i9e1VmB/3ocbilO2imUCVh0e+X0yjOp4s42vCDQFPe6994TO+QmCGxZA==" workbookSaltValue="FkKlaV4MWJ5VXRqI9b8d8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R6" i="5"/>
  <c r="AD10" i="4" s="1"/>
  <c r="Q6" i="5"/>
  <c r="W10" i="4" s="1"/>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H85" i="4"/>
  <c r="G85" i="4"/>
  <c r="E85" i="4"/>
  <c r="BB10" i="4"/>
  <c r="AL10" i="4"/>
  <c r="P10" i="4"/>
  <c r="I10" i="4"/>
  <c r="BB8" i="4"/>
  <c r="AT8" i="4"/>
  <c r="AL8" i="4"/>
  <c r="W8" i="4"/>
  <c r="P8" i="4"/>
  <c r="B6" i="4"/>
</calcChain>
</file>

<file path=xl/sharedStrings.xml><?xml version="1.0" encoding="utf-8"?>
<sst xmlns="http://schemas.openxmlformats.org/spreadsheetml/2006/main" count="231" uniqueCount="118">
  <si>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</si>
  <si>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</si>
  <si>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</si>
  <si>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</si>
  <si>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</si>
  <si>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</si>
  <si>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</si>
  <si>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</si>
  <si>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</si>
  <si>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</si>
  <si>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</si>
  <si>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</si>
  <si>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</si>
  <si>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</si>
  <si>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</si>
  <si>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</si>
  <si>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</si>
  <si>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</si>
  <si>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</si>
  <si>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</si>
  <si>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</si>
  <si>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</si>
  <si>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</si>
  <si>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</si>
  <si>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</si>
  <si>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</si>
  <si>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</si>
  <si>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</si>
  <si>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</si>
  <si>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</si>
  <si>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</si>
  <si>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</si>
  <si>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</si>
  <si>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</si>
  <si>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</si>
  <si>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</si>
  <si>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</si>
  <si>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</si>
  <si>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</si>
  <si>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</si>
  <si>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</si>
  <si>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</si>
  <si>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</si>
  <si>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</si>
  <si>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</si>
  <si>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</si>
  <si>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</si>
  <si>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</si>
  <si>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</si>
  <si>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</si>
  <si>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</si>
  <si>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</si>
  <si>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</si>
  <si>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</si>
  <si>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</si>
  <si>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</si>
  <si>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</si>
  <si>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</si>
  <si>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</si>
  <si>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</si>
  <si>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</si>
  <si>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</si>
  <si>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</si>
  <si>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</si>
  <si>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</si>
  <si>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</si>
  <si>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</si>
  <si>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</si>
  <si>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</si>
  <si>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</si>
  <si>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</si>
  <si>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</si>
  <si>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</si>
  <si>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</si>
  <si>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</si>
  <si>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</si>
  <si>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</si>
  <si>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</si>
  <si>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</si>
  <si>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</si>
  <si>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</si>
  <si>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</si>
  <si>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</si>
  <si>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</si>
  <si>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</si>
  <si>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</si>
  <si>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</si>
  <si>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</si>
  <si>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</si>
  <si>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</si>
  <si>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</si>
  <si>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</si>
  <si>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</si>
  <si>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</si>
  <si>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</si>
  <si>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</si>
  <si>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</si>
  <si>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</si>
  <si>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下水道事業</t>
  </si>
  <si>
    <t>公共下水道</t>
  </si>
  <si>
    <t>Cb1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</si>
  <si>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</si>
  <si>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</si>
  <si>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</si>
  <si>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</si>
  <si>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</si>
  <si>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</si>
  <si>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</si>
  <si>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</si>
  <si>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</si>
  <si>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</si>
  <si>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</si>
  <si>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</si>
  <si>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</si>
  <si>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</si>
  <si>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状では欠損金を発生させることなく運営を行っている。流域関連公共下水道区域の拡大を推進しているため、流域関連公共下水道使用料は増加しているが、人口減少に伴い単独公共下水道使用料は減少している。それに加え、単独公共下水道の老朽化対策や流域関連公共下水道事業への投資に多額の費用が必要となっており、企業債残高の水準も高く、経営を圧迫しつつある。
　今後は、さらなる経費削減や不明水対策に努めるとともに、効率的な汚水処理を行うことにより、健全な経営の維持に努める。
　また、令和２年度に策定した津島市下水道事業経営戦略に基づき、進捗管理を行っていくとともに、見直しを令和７年度に行う予定である。</t>
    <phoneticPr fontId="4"/>
  </si>
  <si>
    <r>
      <t xml:space="preserve">①経常収支比率は、100％を超えているが、全国平均・類似団体平均値より低い水準となっている。引き続き収納率向上や経費削減に努める。
③流動比率は、全国平均・類似団体平均値より高い水準となった。これは、流域関連公共下水道区域を拡大しているが、経営状況を鑑み工事規模を縮小しているため、前年度より現金預金が増加したことによるものである。
</t>
    </r>
    <r>
      <rPr>
        <sz val="11"/>
        <rFont val="ＭＳ ゴシック"/>
        <family val="3"/>
        <charset val="128"/>
      </rPr>
      <t>④企業債残高対事業規模比率は、前年度より増加した。これは、流域関連公共下水道区域の拡大に伴い、下水道使用料収入は増加しているが、それ以上に一般会計からの補てんを差し引いた企業債残高が増加したことが主な要因で、全国平均・類似団体平均値より高い水準となった。</t>
    </r>
    <r>
      <rPr>
        <sz val="11"/>
        <color theme="1"/>
        <rFont val="ＭＳ ゴシック"/>
        <family val="3"/>
        <charset val="128"/>
      </rPr>
      <t xml:space="preserve">
⑤経費回収率は、前年度より増加し、類似団体平均値より高い水準となった。これは、流域関連公共下水道区域の拡大に伴い、汚水処理費は増加しているが、それ以上に下水道使用料収入が増加したことが主な要因である。
⑥汚水処理原価は、令和２年度と同数値となった。
⑦施設利用率が増加しているのは、単独公共下水道処理場の処理能力に変化はないが、晴天時に処理した水量が前年度と比べ増加したためである。
⑧水洗化率が全国平均・類似団体平均値と比べて低い水準にあるのは、流域関連公共下水道区域での下水道への接続率が低いためで、接続率向上のための戸別訪問等の啓発活動を継続して行う必要があると考える。
</t>
    </r>
    <rPh sb="35" eb="36">
      <t>ヒク</t>
    </rPh>
    <rPh sb="352" eb="354">
      <t>オスイ</t>
    </rPh>
    <rPh sb="354" eb="356">
      <t>ショリ</t>
    </rPh>
    <rPh sb="356" eb="357">
      <t>ヒ</t>
    </rPh>
    <rPh sb="358" eb="360">
      <t>ゾウカ</t>
    </rPh>
    <rPh sb="368" eb="370">
      <t>イジョウ</t>
    </rPh>
    <phoneticPr fontId="4"/>
  </si>
  <si>
    <t>①有形固定資産減価償却率は、類似団体平均値より高い水準となった。これは、単独公共下水道に係る償却資産の減価償却が進んでいるためである。
②管渠老朽化率は、単独公共下水道の老朽化改善に向け、継続的に管渠の更新工事を実施しているが、管渠の更新以上に、耐用年数を超えた管渠が増加しているため、前年度よりわずかに増加し、類似団体平均値より高い水準となった。
③管渠改善率は、下水終末処理場の老朽化改善のための更新工事や流域関連公共下水道区域を拡大のための管渠新設工事を実施するとともに、単独公共下水道の老朽化改善に向けた管渠の更新工事を継続して実施しているため、前年度よりわずかに増加し、全国平均・類似団体平均値より高い水準となった。</t>
    <rPh sb="25" eb="27">
      <t>スイジュン</t>
    </rPh>
    <rPh sb="114" eb="116">
      <t>カンキョ</t>
    </rPh>
    <rPh sb="117" eb="119">
      <t>コウシン</t>
    </rPh>
    <rPh sb="119" eb="121">
      <t>イジョウ</t>
    </rPh>
    <rPh sb="123" eb="125">
      <t>タイヨウ</t>
    </rPh>
    <rPh sb="125" eb="127">
      <t>ネンスウ</t>
    </rPh>
    <rPh sb="128" eb="129">
      <t>コ</t>
    </rPh>
    <rPh sb="131" eb="133">
      <t>カンキョ</t>
    </rPh>
    <rPh sb="134" eb="136">
      <t>ゾウカ</t>
    </rPh>
    <rPh sb="152" eb="154">
      <t>ゾウカ</t>
    </rPh>
    <rPh sb="264" eb="266">
      <t>ケイゾク</t>
    </rPh>
    <rPh sb="268" eb="270">
      <t>ジッシ</t>
    </rPh>
    <rPh sb="277" eb="280">
      <t>ゼンネンド</t>
    </rPh>
    <rPh sb="286" eb="288">
      <t>ゾウカ</t>
    </rPh>
    <rPh sb="304" eb="305">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</si>
</sst>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9.26</c:v>
                </c:pt>
                <c:pt idx="1">
                  <c:v>2.7</c:v>
                </c:pt>
                <c:pt idx="2">
                  <c:v>1.25</c:v>
                </c:pt>
                <c:pt idx="3">
                  <c:v>0.18</c:v>
                </c:pt>
                <c:pt idx="4">
                  <c:v>0.26</c:v>
                </c:pt>
              </c:numCache>
            </c:numRef>
          </c:val>
          <c:extLst>
            <c:ext xmlns:c16="http://schemas.microsoft.com/office/drawing/2014/chart" uri="{C3380CC4-5D6E-409C-BE32-E72D297353CC}">
              <c16:uniqueId val="{00000000-ABC8-4549-93F9-6B408F9152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0.89</c:v>
                </c:pt>
                <c:pt idx="1">
                  <c:v>0.28999999999999998</c:v>
                </c:pt>
                <c:pt idx="2">
                  <c:v>0.13</c:v>
                </c:pt>
                <c:pt idx="3">
                  <c:v>0.19</c:v>
                </c:pt>
                <c:pt idx="4">
                  <c:v>0.15</c:v>
                </c:pt>
              </c:numCache>
            </c:numRef>
          </c:val>
          <c:smooth val="0"/>
          <c:extLst>
            <c:ext xmlns:c16="http://schemas.microsoft.com/office/drawing/2014/chart" uri="{C3380CC4-5D6E-409C-BE32-E72D297353CC}">
              <c16:uniqueId val="{00000001-ABC8-4549-93F9-6B408F9152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53.14</c:v>
                </c:pt>
                <c:pt idx="1">
                  <c:v>55.89</c:v>
                </c:pt>
                <c:pt idx="2">
                  <c:v>59.74</c:v>
                </c:pt>
                <c:pt idx="3">
                  <c:v>55.76</c:v>
                </c:pt>
                <c:pt idx="4">
                  <c:v>56.22</c:v>
                </c:pt>
              </c:numCache>
            </c:numRef>
          </c:val>
          <c:extLst>
            <c:ext xmlns:c16="http://schemas.microsoft.com/office/drawing/2014/chart" uri="{C3380CC4-5D6E-409C-BE32-E72D297353CC}">
              <c16:uniqueId val="{00000000-8DD4-44C7-8CC0-375D152C680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58.13</c:v>
                </c:pt>
                <c:pt idx="1">
                  <c:v>55.46</c:v>
                </c:pt>
                <c:pt idx="2">
                  <c:v>55.73</c:v>
                </c:pt>
                <c:pt idx="3">
                  <c:v>58.12</c:v>
                </c:pt>
                <c:pt idx="4">
                  <c:v>58.14</c:v>
                </c:pt>
              </c:numCache>
            </c:numRef>
          </c:val>
          <c:smooth val="0"/>
          <c:extLst>
            <c:ext xmlns:c16="http://schemas.microsoft.com/office/drawing/2014/chart" uri="{C3380CC4-5D6E-409C-BE32-E72D297353CC}">
              <c16:uniqueId val="{00000001-8DD4-44C7-8CC0-375D152C680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63.17</c:v>
                </c:pt>
                <c:pt idx="1">
                  <c:v>62.05</c:v>
                </c:pt>
                <c:pt idx="2">
                  <c:v>65.81</c:v>
                </c:pt>
                <c:pt idx="3">
                  <c:v>66.73</c:v>
                </c:pt>
                <c:pt idx="4">
                  <c:v>65.61</c:v>
                </c:pt>
              </c:numCache>
            </c:numRef>
          </c:val>
          <c:extLst>
            <c:ext xmlns:c16="http://schemas.microsoft.com/office/drawing/2014/chart" uri="{C3380CC4-5D6E-409C-BE32-E72D297353CC}">
              <c16:uniqueId val="{00000000-EBE2-4F88-A95F-60B7B049A33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91.75</c:v>
                </c:pt>
                <c:pt idx="1">
                  <c:v>92.45</c:v>
                </c:pt>
                <c:pt idx="2">
                  <c:v>92.45</c:v>
                </c:pt>
                <c:pt idx="3">
                  <c:v>92.55</c:v>
                </c:pt>
                <c:pt idx="4">
                  <c:v>92.44</c:v>
                </c:pt>
              </c:numCache>
            </c:numRef>
          </c:val>
          <c:smooth val="0"/>
          <c:extLst>
            <c:ext xmlns:c16="http://schemas.microsoft.com/office/drawing/2014/chart" uri="{C3380CC4-5D6E-409C-BE32-E72D297353CC}">
              <c16:uniqueId val="{00000001-EBE2-4F88-A95F-60B7B049A33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104.15</c:v>
                </c:pt>
                <c:pt idx="1">
                  <c:v>107.37</c:v>
                </c:pt>
                <c:pt idx="2">
                  <c:v>105.76</c:v>
                </c:pt>
                <c:pt idx="3">
                  <c:v>105.45</c:v>
                </c:pt>
                <c:pt idx="4">
                  <c:v>102.65</c:v>
                </c:pt>
              </c:numCache>
            </c:numRef>
          </c:val>
          <c:extLst>
            <c:ext xmlns:c16="http://schemas.microsoft.com/office/drawing/2014/chart" uri="{C3380CC4-5D6E-409C-BE32-E72D297353CC}">
              <c16:uniqueId val="{00000000-FC22-4EA5-B569-A21ACBE6862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100.94</c:v>
                </c:pt>
                <c:pt idx="1">
                  <c:v>102.79</c:v>
                </c:pt>
                <c:pt idx="2">
                  <c:v>101.51</c:v>
                </c:pt>
                <c:pt idx="3">
                  <c:v>103.78</c:v>
                </c:pt>
                <c:pt idx="4">
                  <c:v>103.57</c:v>
                </c:pt>
              </c:numCache>
            </c:numRef>
          </c:val>
          <c:smooth val="0"/>
          <c:extLst>
            <c:ext xmlns:c16="http://schemas.microsoft.com/office/drawing/2014/chart" uri="{C3380CC4-5D6E-409C-BE32-E72D297353CC}">
              <c16:uniqueId val="{00000001-FC22-4EA5-B569-A21ACBE6862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31.24</c:v>
                </c:pt>
                <c:pt idx="1">
                  <c:v>32.04</c:v>
                </c:pt>
                <c:pt idx="2">
                  <c:v>33.1</c:v>
                </c:pt>
                <c:pt idx="3">
                  <c:v>34.22</c:v>
                </c:pt>
                <c:pt idx="4">
                  <c:v>35.44</c:v>
                </c:pt>
              </c:numCache>
            </c:numRef>
          </c:val>
          <c:extLst>
            <c:ext xmlns:c16="http://schemas.microsoft.com/office/drawing/2014/chart" uri="{C3380CC4-5D6E-409C-BE32-E72D297353CC}">
              <c16:uniqueId val="{00000000-2BE3-4AD6-B251-4B1B4C7A54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15.71</c:v>
                </c:pt>
                <c:pt idx="1">
                  <c:v>22.06</c:v>
                </c:pt>
                <c:pt idx="2">
                  <c:v>16.37</c:v>
                </c:pt>
                <c:pt idx="3">
                  <c:v>18.829999999999998</c:v>
                </c:pt>
                <c:pt idx="4">
                  <c:v>23.14</c:v>
                </c:pt>
              </c:numCache>
            </c:numRef>
          </c:val>
          <c:smooth val="0"/>
          <c:extLst>
            <c:ext xmlns:c16="http://schemas.microsoft.com/office/drawing/2014/chart" uri="{C3380CC4-5D6E-409C-BE32-E72D297353CC}">
              <c16:uniqueId val="{00000001-2BE3-4AD6-B251-4B1B4C7A54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6.25</c:v>
                </c:pt>
                <c:pt idx="1">
                  <c:v>5.89</c:v>
                </c:pt>
                <c:pt idx="2">
                  <c:v>5.91</c:v>
                </c:pt>
                <c:pt idx="3">
                  <c:v>5.82</c:v>
                </c:pt>
                <c:pt idx="4">
                  <c:v>6.1</c:v>
                </c:pt>
              </c:numCache>
            </c:numRef>
          </c:val>
          <c:extLst>
            <c:ext xmlns:c16="http://schemas.microsoft.com/office/drawing/2014/chart" uri="{C3380CC4-5D6E-409C-BE32-E72D297353CC}">
              <c16:uniqueId val="{00000000-5D6B-4DF7-96C5-14A37E485F1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1.23</c:v>
                </c:pt>
                <c:pt idx="1">
                  <c:v>0.83</c:v>
                </c:pt>
                <c:pt idx="2">
                  <c:v>0.98</c:v>
                </c:pt>
                <c:pt idx="3">
                  <c:v>0.56999999999999995</c:v>
                </c:pt>
                <c:pt idx="4">
                  <c:v>0.55000000000000004</c:v>
                </c:pt>
              </c:numCache>
            </c:numRef>
          </c:val>
          <c:smooth val="0"/>
          <c:extLst>
            <c:ext xmlns:c16="http://schemas.microsoft.com/office/drawing/2014/chart" uri="{C3380CC4-5D6E-409C-BE32-E72D297353CC}">
              <c16:uniqueId val="{00000001-5D6B-4DF7-96C5-14A37E485F1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B6-4C46-B309-5F2D0F003DC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55.58</c:v>
                </c:pt>
                <c:pt idx="1">
                  <c:v>49</c:v>
                </c:pt>
                <c:pt idx="2">
                  <c:v>37.86</c:v>
                </c:pt>
                <c:pt idx="3">
                  <c:v>19.829999999999998</c:v>
                </c:pt>
                <c:pt idx="4">
                  <c:v>21.3</c:v>
                </c:pt>
              </c:numCache>
            </c:numRef>
          </c:val>
          <c:smooth val="0"/>
          <c:extLst>
            <c:ext xmlns:c16="http://schemas.microsoft.com/office/drawing/2014/chart" uri="{C3380CC4-5D6E-409C-BE32-E72D297353CC}">
              <c16:uniqueId val="{00000001-4CB6-4C46-B309-5F2D0F003DC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92.32</c:v>
                </c:pt>
                <c:pt idx="1">
                  <c:v>100.44</c:v>
                </c:pt>
                <c:pt idx="2">
                  <c:v>110.75</c:v>
                </c:pt>
                <c:pt idx="3">
                  <c:v>114.06</c:v>
                </c:pt>
                <c:pt idx="4">
                  <c:v>120.99</c:v>
                </c:pt>
              </c:numCache>
            </c:numRef>
          </c:val>
          <c:extLst>
            <c:ext xmlns:c16="http://schemas.microsoft.com/office/drawing/2014/chart" uri="{C3380CC4-5D6E-409C-BE32-E72D297353CC}">
              <c16:uniqueId val="{00000000-7AC3-4088-AF31-8B628BA58F7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74.239999999999995</c:v>
                </c:pt>
                <c:pt idx="1">
                  <c:v>61.36</c:v>
                </c:pt>
                <c:pt idx="2">
                  <c:v>60.16</c:v>
                </c:pt>
                <c:pt idx="3">
                  <c:v>54.3</c:v>
                </c:pt>
                <c:pt idx="4">
                  <c:v>57.92</c:v>
                </c:pt>
              </c:numCache>
            </c:numRef>
          </c:val>
          <c:smooth val="0"/>
          <c:extLst>
            <c:ext xmlns:c16="http://schemas.microsoft.com/office/drawing/2014/chart" uri="{C3380CC4-5D6E-409C-BE32-E72D297353CC}">
              <c16:uniqueId val="{00000001-7AC3-4088-AF31-8B628BA58F7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1240.67</c:v>
                </c:pt>
                <c:pt idx="1">
                  <c:v>997.59</c:v>
                </c:pt>
                <c:pt idx="2">
                  <c:v>1519.33</c:v>
                </c:pt>
                <c:pt idx="3">
                  <c:v>1020.91</c:v>
                </c:pt>
                <c:pt idx="4">
                  <c:v>1207.1199999999999</c:v>
                </c:pt>
              </c:numCache>
            </c:numRef>
          </c:val>
          <c:extLst>
            <c:ext xmlns:c16="http://schemas.microsoft.com/office/drawing/2014/chart" uri="{C3380CC4-5D6E-409C-BE32-E72D297353CC}">
              <c16:uniqueId val="{00000000-AF5D-4DD9-BB2D-FE0DB367B62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857.76</c:v>
                </c:pt>
                <c:pt idx="1">
                  <c:v>978.87</c:v>
                </c:pt>
                <c:pt idx="2">
                  <c:v>917.44</c:v>
                </c:pt>
                <c:pt idx="3">
                  <c:v>856.88</c:v>
                </c:pt>
                <c:pt idx="4">
                  <c:v>799.49</c:v>
                </c:pt>
              </c:numCache>
            </c:numRef>
          </c:val>
          <c:smooth val="0"/>
          <c:extLst>
            <c:ext xmlns:c16="http://schemas.microsoft.com/office/drawing/2014/chart" uri="{C3380CC4-5D6E-409C-BE32-E72D297353CC}">
              <c16:uniqueId val="{00000001-AF5D-4DD9-BB2D-FE0DB367B62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96.42</c:v>
                </c:pt>
                <c:pt idx="1">
                  <c:v>96.27</c:v>
                </c:pt>
                <c:pt idx="2">
                  <c:v>95.62</c:v>
                </c:pt>
                <c:pt idx="3">
                  <c:v>95.81</c:v>
                </c:pt>
                <c:pt idx="4">
                  <c:v>95.99</c:v>
                </c:pt>
              </c:numCache>
            </c:numRef>
          </c:val>
          <c:extLst>
            <c:ext xmlns:c16="http://schemas.microsoft.com/office/drawing/2014/chart" uri="{C3380CC4-5D6E-409C-BE32-E72D297353CC}">
              <c16:uniqueId val="{00000000-7DDD-4813-85B7-749F45CE9F5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81.260000000000005</c:v>
                </c:pt>
                <c:pt idx="1">
                  <c:v>85.9</c:v>
                </c:pt>
                <c:pt idx="2">
                  <c:v>85.34</c:v>
                </c:pt>
                <c:pt idx="3">
                  <c:v>89.01</c:v>
                </c:pt>
                <c:pt idx="4">
                  <c:v>89.09</c:v>
                </c:pt>
              </c:numCache>
            </c:numRef>
          </c:val>
          <c:smooth val="0"/>
          <c:extLst>
            <c:ext xmlns:c16="http://schemas.microsoft.com/office/drawing/2014/chart" uri="{C3380CC4-5D6E-409C-BE32-E72D297353CC}">
              <c16:uniqueId val="{00000001-7DDD-4813-85B7-749F45CE9F5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C749-4AD3-A926-BA0B87B80EB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151.16999999999999</c:v>
                </c:pt>
                <c:pt idx="1">
                  <c:v>148.41999999999999</c:v>
                </c:pt>
                <c:pt idx="2">
                  <c:v>149.27000000000001</c:v>
                </c:pt>
                <c:pt idx="3">
                  <c:v>147.08000000000001</c:v>
                </c:pt>
                <c:pt idx="4">
                  <c:v>142.76</c:v>
                </c:pt>
              </c:numCache>
            </c:numRef>
          </c:val>
          <c:smooth val="0"/>
          <c:extLst>
            <c:ext xmlns:c16="http://schemas.microsoft.com/office/drawing/2014/chart" uri="{C3380CC4-5D6E-409C-BE32-E72D297353CC}">
              <c16:uniqueId val="{00000001-C749-4AD3-A926-BA0B87B80EB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愛知県　津島市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Cb1</v>
      </c>
      <c r="X8" s="65"/>
      <c r="Y8" s="65"/>
      <c r="Z8" s="65"/>
      <c r="AA8" s="65"/>
      <c r="AB8" s="65"/>
      <c r="AC8" s="65"/>
      <c r="AD8" s="66" t="str">
        <f>データ!$M$6</f>
        <v>非設置</v>
      </c>
      <c r="AE8" s="66"/>
      <c r="AF8" s="66"/>
      <c r="AG8" s="66"/>
      <c r="AH8" s="66"/>
      <c r="AI8" s="66"/>
      <c r="AJ8" s="66"/>
      <c r="AK8" s="3"/>
      <c r="AL8" s="45">
        <f>データ!S6</f>
        <v>60977</v>
      </c>
      <c r="AM8" s="45"/>
      <c r="AN8" s="45"/>
      <c r="AO8" s="45"/>
      <c r="AP8" s="45"/>
      <c r="AQ8" s="45"/>
      <c r="AR8" s="45"/>
      <c r="AS8" s="45"/>
      <c r="AT8" s="46">
        <f>データ!T6</f>
        <v>25.09</v>
      </c>
      <c r="AU8" s="46"/>
      <c r="AV8" s="46"/>
      <c r="AW8" s="46"/>
      <c r="AX8" s="46"/>
      <c r="AY8" s="46"/>
      <c r="AZ8" s="46"/>
      <c r="BA8" s="46"/>
      <c r="BB8" s="46">
        <f>データ!U6</f>
        <v>2430.33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47.52</v>
      </c>
      <c r="J10" s="46"/>
      <c r="K10" s="46"/>
      <c r="L10" s="46"/>
      <c r="M10" s="46"/>
      <c r="N10" s="46"/>
      <c r="O10" s="46"/>
      <c r="P10" s="46">
        <f>データ!P6</f>
        <v>42.81</v>
      </c>
      <c r="Q10" s="46"/>
      <c r="R10" s="46"/>
      <c r="S10" s="46"/>
      <c r="T10" s="46"/>
      <c r="U10" s="46"/>
      <c r="V10" s="46"/>
      <c r="W10" s="46">
        <f>データ!Q6</f>
        <v>42.81</v>
      </c>
      <c r="X10" s="46"/>
      <c r="Y10" s="46"/>
      <c r="Z10" s="46"/>
      <c r="AA10" s="46"/>
      <c r="AB10" s="46"/>
      <c r="AC10" s="46"/>
      <c r="AD10" s="45">
        <f>データ!R6</f>
        <v>2821</v>
      </c>
      <c r="AE10" s="45"/>
      <c r="AF10" s="45"/>
      <c r="AG10" s="45"/>
      <c r="AH10" s="45"/>
      <c r="AI10" s="45"/>
      <c r="AJ10" s="45"/>
      <c r="AK10" s="2"/>
      <c r="AL10" s="45">
        <f>データ!V6</f>
        <v>26009</v>
      </c>
      <c r="AM10" s="45"/>
      <c r="AN10" s="45"/>
      <c r="AO10" s="45"/>
      <c r="AP10" s="45"/>
      <c r="AQ10" s="45"/>
      <c r="AR10" s="45"/>
      <c r="AS10" s="45"/>
      <c r="AT10" s="46">
        <f>データ!W6</f>
        <v>4.71</v>
      </c>
      <c r="AU10" s="46"/>
      <c r="AV10" s="46"/>
      <c r="AW10" s="46"/>
      <c r="AX10" s="46"/>
      <c r="AY10" s="46"/>
      <c r="AZ10" s="46"/>
      <c r="BA10" s="46"/>
      <c r="BB10" s="46">
        <f>データ!X6</f>
        <v>5522.08</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【669.12】</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UVGDzQnUQrlvP+8FzwoxUr6MtNc3VL0aqjtRHhXL0GEyg1QYccMqwxTF/PEDKRC+XW4L9AAN6v1h5iMt9OikEA==" saltValue="dUzG1Y9H2UrE67gNxB6Lh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232084</v>
      </c>
      <c r="D6" s="19">
        <f t="shared" si="3"/>
        <v>46</v>
      </c>
      <c r="E6" s="19">
        <f t="shared" si="3"/>
        <v>17</v>
      </c>
      <c r="F6" s="19">
        <f t="shared" si="3"/>
        <v>1</v>
      </c>
      <c r="G6" s="19">
        <f t="shared" si="3"/>
        <v>0</v>
      </c>
      <c r="H6" s="19" t="str">
        <f t="shared" si="3"/>
        <v>愛知県　津島市</v>
      </c>
      <c r="I6" s="19" t="str">
        <f t="shared" si="3"/>
        <v>法適用</v>
      </c>
      <c r="J6" s="19" t="str">
        <f t="shared" si="3"/>
        <v>下水道事業</v>
      </c>
      <c r="K6" s="19" t="str">
        <f t="shared" si="3"/>
        <v>公共下水道</v>
      </c>
      <c r="L6" s="19" t="str">
        <f t="shared" si="3"/>
        <v>Cb1</v>
      </c>
      <c r="M6" s="19" t="str">
        <f t="shared" si="3"/>
        <v>非設置</v>
      </c>
      <c r="N6" s="20" t="str">
        <f t="shared" si="3"/>
        <v>-</v>
      </c>
      <c r="O6" s="20">
        <f t="shared" si="3"/>
        <v>47.52</v>
      </c>
      <c r="P6" s="20">
        <f t="shared" si="3"/>
        <v>42.81</v>
      </c>
      <c r="Q6" s="20">
        <f t="shared" si="3"/>
        <v>42.81</v>
      </c>
      <c r="R6" s="20">
        <f t="shared" si="3"/>
        <v>2821</v>
      </c>
      <c r="S6" s="20">
        <f t="shared" si="3"/>
        <v>60977</v>
      </c>
      <c r="T6" s="20">
        <f t="shared" si="3"/>
        <v>25.09</v>
      </c>
      <c r="U6" s="20">
        <f t="shared" si="3"/>
        <v>2430.33</v>
      </c>
      <c r="V6" s="20">
        <f t="shared" si="3"/>
        <v>26009</v>
      </c>
      <c r="W6" s="20">
        <f t="shared" si="3"/>
        <v>4.71</v>
      </c>
      <c r="X6" s="20">
        <f t="shared" si="3"/>
        <v>5522.08</v>
      </c>
      <c r="Y6" s="21">
        <f>IF(Y7="",NA(),Y7)</f>
        <v>104.15</v>
      </c>
      <c r="Z6" s="21">
        <f t="shared" ref="Z6:AH6" si="4">IF(Z7="",NA(),Z7)</f>
        <v>107.37</v>
      </c>
      <c r="AA6" s="21">
        <f t="shared" si="4"/>
        <v>105.76</v>
      </c>
      <c r="AB6" s="21">
        <f t="shared" si="4"/>
        <v>105.45</v>
      </c>
      <c r="AC6" s="21">
        <f t="shared" si="4"/>
        <v>102.65</v>
      </c>
      <c r="AD6" s="21">
        <f t="shared" si="4"/>
        <v>100.94</v>
      </c>
      <c r="AE6" s="21">
        <f t="shared" si="4"/>
        <v>102.79</v>
      </c>
      <c r="AF6" s="21">
        <f t="shared" si="4"/>
        <v>101.51</v>
      </c>
      <c r="AG6" s="21">
        <f t="shared" si="4"/>
        <v>103.78</v>
      </c>
      <c r="AH6" s="21">
        <f t="shared" si="4"/>
        <v>103.57</v>
      </c>
      <c r="AI6" s="20" t="str">
        <f>IF(AI7="","",IF(AI7="-","【-】","【"&amp;SUBSTITUTE(TEXT(AI7,"#,##0.00"),"-","△")&amp;"】"))</f>
        <v>【107.02】</v>
      </c>
      <c r="AJ6" s="20">
        <f>IF(AJ7="",NA(),AJ7)</f>
        <v>0</v>
      </c>
      <c r="AK6" s="20">
        <f t="shared" ref="AK6:AS6" si="5">IF(AK7="",NA(),AK7)</f>
        <v>0</v>
      </c>
      <c r="AL6" s="20">
        <f t="shared" si="5"/>
        <v>0</v>
      </c>
      <c r="AM6" s="20">
        <f t="shared" si="5"/>
        <v>0</v>
      </c>
      <c r="AN6" s="20">
        <f t="shared" si="5"/>
        <v>0</v>
      </c>
      <c r="AO6" s="21">
        <f t="shared" si="5"/>
        <v>55.58</v>
      </c>
      <c r="AP6" s="21">
        <f t="shared" si="5"/>
        <v>49</v>
      </c>
      <c r="AQ6" s="21">
        <f t="shared" si="5"/>
        <v>37.86</v>
      </c>
      <c r="AR6" s="21">
        <f t="shared" si="5"/>
        <v>19.829999999999998</v>
      </c>
      <c r="AS6" s="21">
        <f t="shared" si="5"/>
        <v>21.3</v>
      </c>
      <c r="AT6" s="20" t="str">
        <f>IF(AT7="","",IF(AT7="-","【-】","【"&amp;SUBSTITUTE(TEXT(AT7,"#,##0.00"),"-","△")&amp;"】"))</f>
        <v>【3.09】</v>
      </c>
      <c r="AU6" s="21">
        <f>IF(AU7="",NA(),AU7)</f>
        <v>92.32</v>
      </c>
      <c r="AV6" s="21">
        <f t="shared" ref="AV6:BD6" si="6">IF(AV7="",NA(),AV7)</f>
        <v>100.44</v>
      </c>
      <c r="AW6" s="21">
        <f t="shared" si="6"/>
        <v>110.75</v>
      </c>
      <c r="AX6" s="21">
        <f t="shared" si="6"/>
        <v>114.06</v>
      </c>
      <c r="AY6" s="21">
        <f t="shared" si="6"/>
        <v>120.99</v>
      </c>
      <c r="AZ6" s="21">
        <f t="shared" si="6"/>
        <v>74.239999999999995</v>
      </c>
      <c r="BA6" s="21">
        <f t="shared" si="6"/>
        <v>61.36</v>
      </c>
      <c r="BB6" s="21">
        <f t="shared" si="6"/>
        <v>60.16</v>
      </c>
      <c r="BC6" s="21">
        <f t="shared" si="6"/>
        <v>54.3</v>
      </c>
      <c r="BD6" s="21">
        <f t="shared" si="6"/>
        <v>57.92</v>
      </c>
      <c r="BE6" s="20" t="str">
        <f>IF(BE7="","",IF(BE7="-","【-】","【"&amp;SUBSTITUTE(TEXT(BE7,"#,##0.00"),"-","△")&amp;"】"))</f>
        <v>【71.39】</v>
      </c>
      <c r="BF6" s="21">
        <f>IF(BF7="",NA(),BF7)</f>
        <v>1240.67</v>
      </c>
      <c r="BG6" s="21">
        <f t="shared" ref="BG6:BO6" si="7">IF(BG7="",NA(),BG7)</f>
        <v>997.59</v>
      </c>
      <c r="BH6" s="21">
        <f t="shared" si="7"/>
        <v>1519.33</v>
      </c>
      <c r="BI6" s="21">
        <f t="shared" si="7"/>
        <v>1020.91</v>
      </c>
      <c r="BJ6" s="21">
        <f t="shared" si="7"/>
        <v>1207.1199999999999</v>
      </c>
      <c r="BK6" s="21">
        <f t="shared" si="7"/>
        <v>857.76</v>
      </c>
      <c r="BL6" s="21">
        <f t="shared" si="7"/>
        <v>978.87</v>
      </c>
      <c r="BM6" s="21">
        <f t="shared" si="7"/>
        <v>917.44</v>
      </c>
      <c r="BN6" s="21">
        <f t="shared" si="7"/>
        <v>856.88</v>
      </c>
      <c r="BO6" s="21">
        <f t="shared" si="7"/>
        <v>799.49</v>
      </c>
      <c r="BP6" s="20" t="str">
        <f>IF(BP7="","",IF(BP7="-","【-】","【"&amp;SUBSTITUTE(TEXT(BP7,"#,##0.00"),"-","△")&amp;"】"))</f>
        <v>【669.12】</v>
      </c>
      <c r="BQ6" s="21">
        <f>IF(BQ7="",NA(),BQ7)</f>
        <v>96.42</v>
      </c>
      <c r="BR6" s="21">
        <f t="shared" ref="BR6:BZ6" si="8">IF(BR7="",NA(),BR7)</f>
        <v>96.27</v>
      </c>
      <c r="BS6" s="21">
        <f t="shared" si="8"/>
        <v>95.62</v>
      </c>
      <c r="BT6" s="21">
        <f t="shared" si="8"/>
        <v>95.81</v>
      </c>
      <c r="BU6" s="21">
        <f t="shared" si="8"/>
        <v>95.99</v>
      </c>
      <c r="BV6" s="21">
        <f t="shared" si="8"/>
        <v>81.260000000000005</v>
      </c>
      <c r="BW6" s="21">
        <f t="shared" si="8"/>
        <v>85.9</v>
      </c>
      <c r="BX6" s="21">
        <f t="shared" si="8"/>
        <v>85.34</v>
      </c>
      <c r="BY6" s="21">
        <f t="shared" si="8"/>
        <v>89.01</v>
      </c>
      <c r="BZ6" s="21">
        <f t="shared" si="8"/>
        <v>89.09</v>
      </c>
      <c r="CA6" s="20" t="str">
        <f>IF(CA7="","",IF(CA7="-","【-】","【"&amp;SUBSTITUTE(TEXT(CA7,"#,##0.00"),"-","△")&amp;"】"))</f>
        <v>【99.73】</v>
      </c>
      <c r="CB6" s="21">
        <f>IF(CB7="",NA(),CB7)</f>
        <v>150</v>
      </c>
      <c r="CC6" s="21">
        <f t="shared" ref="CC6:CK6" si="9">IF(CC7="",NA(),CC7)</f>
        <v>150</v>
      </c>
      <c r="CD6" s="21">
        <f t="shared" si="9"/>
        <v>150</v>
      </c>
      <c r="CE6" s="21">
        <f t="shared" si="9"/>
        <v>150</v>
      </c>
      <c r="CF6" s="21">
        <f t="shared" si="9"/>
        <v>150</v>
      </c>
      <c r="CG6" s="21">
        <f t="shared" si="9"/>
        <v>151.16999999999999</v>
      </c>
      <c r="CH6" s="21">
        <f t="shared" si="9"/>
        <v>148.41999999999999</v>
      </c>
      <c r="CI6" s="21">
        <f t="shared" si="9"/>
        <v>149.27000000000001</v>
      </c>
      <c r="CJ6" s="21">
        <f t="shared" si="9"/>
        <v>147.08000000000001</v>
      </c>
      <c r="CK6" s="21">
        <f t="shared" si="9"/>
        <v>142.76</v>
      </c>
      <c r="CL6" s="20" t="str">
        <f>IF(CL7="","",IF(CL7="-","【-】","【"&amp;SUBSTITUTE(TEXT(CL7,"#,##0.00"),"-","△")&amp;"】"))</f>
        <v>【134.98】</v>
      </c>
      <c r="CM6" s="21">
        <f>IF(CM7="",NA(),CM7)</f>
        <v>53.14</v>
      </c>
      <c r="CN6" s="21">
        <f t="shared" ref="CN6:CV6" si="10">IF(CN7="",NA(),CN7)</f>
        <v>55.89</v>
      </c>
      <c r="CO6" s="21">
        <f t="shared" si="10"/>
        <v>59.74</v>
      </c>
      <c r="CP6" s="21">
        <f t="shared" si="10"/>
        <v>55.76</v>
      </c>
      <c r="CQ6" s="21">
        <f t="shared" si="10"/>
        <v>56.22</v>
      </c>
      <c r="CR6" s="21">
        <f t="shared" si="10"/>
        <v>58.13</v>
      </c>
      <c r="CS6" s="21">
        <f t="shared" si="10"/>
        <v>55.46</v>
      </c>
      <c r="CT6" s="21">
        <f t="shared" si="10"/>
        <v>55.73</v>
      </c>
      <c r="CU6" s="21">
        <f t="shared" si="10"/>
        <v>58.12</v>
      </c>
      <c r="CV6" s="21">
        <f t="shared" si="10"/>
        <v>58.14</v>
      </c>
      <c r="CW6" s="20" t="str">
        <f>IF(CW7="","",IF(CW7="-","【-】","【"&amp;SUBSTITUTE(TEXT(CW7,"#,##0.00"),"-","△")&amp;"】"))</f>
        <v>【59.99】</v>
      </c>
      <c r="CX6" s="21">
        <f>IF(CX7="",NA(),CX7)</f>
        <v>63.17</v>
      </c>
      <c r="CY6" s="21">
        <f t="shared" ref="CY6:DG6" si="11">IF(CY7="",NA(),CY7)</f>
        <v>62.05</v>
      </c>
      <c r="CZ6" s="21">
        <f t="shared" si="11"/>
        <v>65.81</v>
      </c>
      <c r="DA6" s="21">
        <f t="shared" si="11"/>
        <v>66.73</v>
      </c>
      <c r="DB6" s="21">
        <f t="shared" si="11"/>
        <v>65.61</v>
      </c>
      <c r="DC6" s="21">
        <f t="shared" si="11"/>
        <v>91.75</v>
      </c>
      <c r="DD6" s="21">
        <f t="shared" si="11"/>
        <v>92.45</v>
      </c>
      <c r="DE6" s="21">
        <f t="shared" si="11"/>
        <v>92.45</v>
      </c>
      <c r="DF6" s="21">
        <f t="shared" si="11"/>
        <v>92.55</v>
      </c>
      <c r="DG6" s="21">
        <f t="shared" si="11"/>
        <v>92.44</v>
      </c>
      <c r="DH6" s="20" t="str">
        <f>IF(DH7="","",IF(DH7="-","【-】","【"&amp;SUBSTITUTE(TEXT(DH7,"#,##0.00"),"-","△")&amp;"】"))</f>
        <v>【95.72】</v>
      </c>
      <c r="DI6" s="21">
        <f>IF(DI7="",NA(),DI7)</f>
        <v>31.24</v>
      </c>
      <c r="DJ6" s="21">
        <f t="shared" ref="DJ6:DR6" si="12">IF(DJ7="",NA(),DJ7)</f>
        <v>32.04</v>
      </c>
      <c r="DK6" s="21">
        <f t="shared" si="12"/>
        <v>33.1</v>
      </c>
      <c r="DL6" s="21">
        <f t="shared" si="12"/>
        <v>34.22</v>
      </c>
      <c r="DM6" s="21">
        <f t="shared" si="12"/>
        <v>35.44</v>
      </c>
      <c r="DN6" s="21">
        <f t="shared" si="12"/>
        <v>15.71</v>
      </c>
      <c r="DO6" s="21">
        <f t="shared" si="12"/>
        <v>22.06</v>
      </c>
      <c r="DP6" s="21">
        <f t="shared" si="12"/>
        <v>16.37</v>
      </c>
      <c r="DQ6" s="21">
        <f t="shared" si="12"/>
        <v>18.829999999999998</v>
      </c>
      <c r="DR6" s="21">
        <f t="shared" si="12"/>
        <v>23.14</v>
      </c>
      <c r="DS6" s="20" t="str">
        <f>IF(DS7="","",IF(DS7="-","【-】","【"&amp;SUBSTITUTE(TEXT(DS7,"#,##0.00"),"-","△")&amp;"】"))</f>
        <v>【38.17】</v>
      </c>
      <c r="DT6" s="21">
        <f>IF(DT7="",NA(),DT7)</f>
        <v>6.25</v>
      </c>
      <c r="DU6" s="21">
        <f t="shared" ref="DU6:EC6" si="13">IF(DU7="",NA(),DU7)</f>
        <v>5.89</v>
      </c>
      <c r="DV6" s="21">
        <f t="shared" si="13"/>
        <v>5.91</v>
      </c>
      <c r="DW6" s="21">
        <f t="shared" si="13"/>
        <v>5.82</v>
      </c>
      <c r="DX6" s="21">
        <f t="shared" si="13"/>
        <v>6.1</v>
      </c>
      <c r="DY6" s="21">
        <f t="shared" si="13"/>
        <v>1.23</v>
      </c>
      <c r="DZ6" s="21">
        <f t="shared" si="13"/>
        <v>0.83</v>
      </c>
      <c r="EA6" s="21">
        <f t="shared" si="13"/>
        <v>0.98</v>
      </c>
      <c r="EB6" s="21">
        <f t="shared" si="13"/>
        <v>0.56999999999999995</v>
      </c>
      <c r="EC6" s="21">
        <f t="shared" si="13"/>
        <v>0.55000000000000004</v>
      </c>
      <c r="ED6" s="20" t="str">
        <f>IF(ED7="","",IF(ED7="-","【-】","【"&amp;SUBSTITUTE(TEXT(ED7,"#,##0.00"),"-","△")&amp;"】"))</f>
        <v>【6.54】</v>
      </c>
      <c r="EE6" s="21">
        <f>IF(EE7="",NA(),EE7)</f>
        <v>9.26</v>
      </c>
      <c r="EF6" s="21">
        <f t="shared" ref="EF6:EN6" si="14">IF(EF7="",NA(),EF7)</f>
        <v>2.7</v>
      </c>
      <c r="EG6" s="21">
        <f t="shared" si="14"/>
        <v>1.25</v>
      </c>
      <c r="EH6" s="21">
        <f t="shared" si="14"/>
        <v>0.18</v>
      </c>
      <c r="EI6" s="21">
        <f t="shared" si="14"/>
        <v>0.26</v>
      </c>
      <c r="EJ6" s="21">
        <f t="shared" si="14"/>
        <v>0.89</v>
      </c>
      <c r="EK6" s="21">
        <f t="shared" si="14"/>
        <v>0.28999999999999998</v>
      </c>
      <c r="EL6" s="21">
        <f t="shared" si="14"/>
        <v>0.13</v>
      </c>
      <c r="EM6" s="21">
        <f t="shared" si="14"/>
        <v>0.19</v>
      </c>
      <c r="EN6" s="21">
        <f t="shared" si="14"/>
        <v>0.15</v>
      </c>
      <c r="EO6" s="20" t="str">
        <f>IF(EO7="","",IF(EO7="-","【-】","【"&amp;SUBSTITUTE(TEXT(EO7,"#,##0.00"),"-","△")&amp;"】"))</f>
        <v>【0.24】</v>
      </c>
    </row>
    <row r="7" spans="1:148" s="22" customFormat="1" x14ac:dyDescent="0.15">
      <c r="A7" s="14"/>
      <c r="B7" s="23">
        <v>2021</v>
      </c>
      <c r="C7" s="23">
        <v>232084</v>
      </c>
      <c r="D7" s="23">
        <v>46</v>
      </c>
      <c r="E7" s="23">
        <v>17</v>
      </c>
      <c r="F7" s="23">
        <v>1</v>
      </c>
      <c r="G7" s="23">
        <v>0</v>
      </c>
      <c r="H7" s="23" t="s">
        <v>96</v>
      </c>
      <c r="I7" s="23" t="s">
        <v>97</v>
      </c>
      <c r="J7" s="23" t="s">
        <v>98</v>
      </c>
      <c r="K7" s="23" t="s">
        <v>99</v>
      </c>
      <c r="L7" s="23" t="s">
        <v>100</v>
      </c>
      <c r="M7" s="23" t="s">
        <v>101</v>
      </c>
      <c r="N7" s="24" t="s">
        <v>102</v>
      </c>
      <c r="O7" s="24">
        <v>47.52</v>
      </c>
      <c r="P7" s="24">
        <v>42.81</v>
      </c>
      <c r="Q7" s="24">
        <v>42.81</v>
      </c>
      <c r="R7" s="24">
        <v>2821</v>
      </c>
      <c r="S7" s="24">
        <v>60977</v>
      </c>
      <c r="T7" s="24">
        <v>25.09</v>
      </c>
      <c r="U7" s="24">
        <v>2430.33</v>
      </c>
      <c r="V7" s="24">
        <v>26009</v>
      </c>
      <c r="W7" s="24">
        <v>4.71</v>
      </c>
      <c r="X7" s="24">
        <v>5522.08</v>
      </c>
      <c r="Y7" s="24">
        <v>104.15</v>
      </c>
      <c r="Z7" s="24">
        <v>107.37</v>
      </c>
      <c r="AA7" s="24">
        <v>105.76</v>
      </c>
      <c r="AB7" s="24">
        <v>105.45</v>
      </c>
      <c r="AC7" s="24">
        <v>102.65</v>
      </c>
      <c r="AD7" s="24">
        <v>100.94</v>
      </c>
      <c r="AE7" s="24">
        <v>102.79</v>
      </c>
      <c r="AF7" s="24">
        <v>101.51</v>
      </c>
      <c r="AG7" s="24">
        <v>103.78</v>
      </c>
      <c r="AH7" s="24">
        <v>103.57</v>
      </c>
      <c r="AI7" s="24">
        <v>107.02</v>
      </c>
      <c r="AJ7" s="24">
        <v>0</v>
      </c>
      <c r="AK7" s="24">
        <v>0</v>
      </c>
      <c r="AL7" s="24">
        <v>0</v>
      </c>
      <c r="AM7" s="24">
        <v>0</v>
      </c>
      <c r="AN7" s="24">
        <v>0</v>
      </c>
      <c r="AO7" s="24">
        <v>55.58</v>
      </c>
      <c r="AP7" s="24">
        <v>49</v>
      </c>
      <c r="AQ7" s="24">
        <v>37.86</v>
      </c>
      <c r="AR7" s="24">
        <v>19.829999999999998</v>
      </c>
      <c r="AS7" s="24">
        <v>21.3</v>
      </c>
      <c r="AT7" s="24">
        <v>3.09</v>
      </c>
      <c r="AU7" s="24">
        <v>92.32</v>
      </c>
      <c r="AV7" s="24">
        <v>100.44</v>
      </c>
      <c r="AW7" s="24">
        <v>110.75</v>
      </c>
      <c r="AX7" s="24">
        <v>114.06</v>
      </c>
      <c r="AY7" s="24">
        <v>120.99</v>
      </c>
      <c r="AZ7" s="24">
        <v>74.239999999999995</v>
      </c>
      <c r="BA7" s="24">
        <v>61.36</v>
      </c>
      <c r="BB7" s="24">
        <v>60.16</v>
      </c>
      <c r="BC7" s="24">
        <v>54.3</v>
      </c>
      <c r="BD7" s="24">
        <v>57.92</v>
      </c>
      <c r="BE7" s="24">
        <v>71.39</v>
      </c>
      <c r="BF7" s="24">
        <v>1240.67</v>
      </c>
      <c r="BG7" s="24">
        <v>997.59</v>
      </c>
      <c r="BH7" s="24">
        <v>1519.33</v>
      </c>
      <c r="BI7" s="24">
        <v>1020.91</v>
      </c>
      <c r="BJ7" s="24">
        <v>1207.1199999999999</v>
      </c>
      <c r="BK7" s="24">
        <v>857.76</v>
      </c>
      <c r="BL7" s="24">
        <v>978.87</v>
      </c>
      <c r="BM7" s="24">
        <v>917.44</v>
      </c>
      <c r="BN7" s="24">
        <v>856.88</v>
      </c>
      <c r="BO7" s="24">
        <v>799.49</v>
      </c>
      <c r="BP7" s="24">
        <v>669.12</v>
      </c>
      <c r="BQ7" s="24">
        <v>96.42</v>
      </c>
      <c r="BR7" s="24">
        <v>96.27</v>
      </c>
      <c r="BS7" s="24">
        <v>95.62</v>
      </c>
      <c r="BT7" s="24">
        <v>95.81</v>
      </c>
      <c r="BU7" s="24">
        <v>95.99</v>
      </c>
      <c r="BV7" s="24">
        <v>81.260000000000005</v>
      </c>
      <c r="BW7" s="24">
        <v>85.9</v>
      </c>
      <c r="BX7" s="24">
        <v>85.34</v>
      </c>
      <c r="BY7" s="24">
        <v>89.01</v>
      </c>
      <c r="BZ7" s="24">
        <v>89.09</v>
      </c>
      <c r="CA7" s="24">
        <v>99.73</v>
      </c>
      <c r="CB7" s="24">
        <v>150</v>
      </c>
      <c r="CC7" s="24">
        <v>150</v>
      </c>
      <c r="CD7" s="24">
        <v>150</v>
      </c>
      <c r="CE7" s="24">
        <v>150</v>
      </c>
      <c r="CF7" s="24">
        <v>150</v>
      </c>
      <c r="CG7" s="24">
        <v>151.16999999999999</v>
      </c>
      <c r="CH7" s="24">
        <v>148.41999999999999</v>
      </c>
      <c r="CI7" s="24">
        <v>149.27000000000001</v>
      </c>
      <c r="CJ7" s="24">
        <v>147.08000000000001</v>
      </c>
      <c r="CK7" s="24">
        <v>142.76</v>
      </c>
      <c r="CL7" s="24">
        <v>134.97999999999999</v>
      </c>
      <c r="CM7" s="24">
        <v>53.14</v>
      </c>
      <c r="CN7" s="24">
        <v>55.89</v>
      </c>
      <c r="CO7" s="24">
        <v>59.74</v>
      </c>
      <c r="CP7" s="24">
        <v>55.76</v>
      </c>
      <c r="CQ7" s="24">
        <v>56.22</v>
      </c>
      <c r="CR7" s="24">
        <v>58.13</v>
      </c>
      <c r="CS7" s="24">
        <v>55.46</v>
      </c>
      <c r="CT7" s="24">
        <v>55.73</v>
      </c>
      <c r="CU7" s="24">
        <v>58.12</v>
      </c>
      <c r="CV7" s="24">
        <v>58.14</v>
      </c>
      <c r="CW7" s="24">
        <v>59.99</v>
      </c>
      <c r="CX7" s="24">
        <v>63.17</v>
      </c>
      <c r="CY7" s="24">
        <v>62.05</v>
      </c>
      <c r="CZ7" s="24">
        <v>65.81</v>
      </c>
      <c r="DA7" s="24">
        <v>66.73</v>
      </c>
      <c r="DB7" s="24">
        <v>65.61</v>
      </c>
      <c r="DC7" s="24">
        <v>91.75</v>
      </c>
      <c r="DD7" s="24">
        <v>92.45</v>
      </c>
      <c r="DE7" s="24">
        <v>92.45</v>
      </c>
      <c r="DF7" s="24">
        <v>92.55</v>
      </c>
      <c r="DG7" s="24">
        <v>92.44</v>
      </c>
      <c r="DH7" s="24">
        <v>95.72</v>
      </c>
      <c r="DI7" s="24">
        <v>31.24</v>
      </c>
      <c r="DJ7" s="24">
        <v>32.04</v>
      </c>
      <c r="DK7" s="24">
        <v>33.1</v>
      </c>
      <c r="DL7" s="24">
        <v>34.22</v>
      </c>
      <c r="DM7" s="24">
        <v>35.44</v>
      </c>
      <c r="DN7" s="24">
        <v>15.71</v>
      </c>
      <c r="DO7" s="24">
        <v>22.06</v>
      </c>
      <c r="DP7" s="24">
        <v>16.37</v>
      </c>
      <c r="DQ7" s="24">
        <v>18.829999999999998</v>
      </c>
      <c r="DR7" s="24">
        <v>23.14</v>
      </c>
      <c r="DS7" s="24">
        <v>38.17</v>
      </c>
      <c r="DT7" s="24">
        <v>6.25</v>
      </c>
      <c r="DU7" s="24">
        <v>5.89</v>
      </c>
      <c r="DV7" s="24">
        <v>5.91</v>
      </c>
      <c r="DW7" s="24">
        <v>5.82</v>
      </c>
      <c r="DX7" s="24">
        <v>6.1</v>
      </c>
      <c r="DY7" s="24">
        <v>1.23</v>
      </c>
      <c r="DZ7" s="24">
        <v>0.83</v>
      </c>
      <c r="EA7" s="24">
        <v>0.98</v>
      </c>
      <c r="EB7" s="24">
        <v>0.56999999999999995</v>
      </c>
      <c r="EC7" s="24">
        <v>0.55000000000000004</v>
      </c>
      <c r="ED7" s="24">
        <v>6.54</v>
      </c>
      <c r="EE7" s="24">
        <v>9.26</v>
      </c>
      <c r="EF7" s="24">
        <v>2.7</v>
      </c>
      <c r="EG7" s="24">
        <v>1.25</v>
      </c>
      <c r="EH7" s="24">
        <v>0.18</v>
      </c>
      <c r="EI7" s="24">
        <v>0.26</v>
      </c>
      <c r="EJ7" s="24">
        <v>0.89</v>
      </c>
      <c r="EK7" s="24">
        <v>0.28999999999999998</v>
      </c>
      <c r="EL7" s="24">
        <v>0.13</v>
      </c>
      <c r="EM7" s="24">
        <v>0.19</v>
      </c>
      <c r="EN7" s="24">
        <v>0.15</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2023-01-28T04:19:13Z</cp:lastPrinted>
  <dcterms:created xsi:type="dcterms:W3CDTF">2022-12-01T01:19:08Z</dcterms:created>
  <dcterms:modified xsi:type="dcterms:W3CDTF">2023-01-28T04:19:19Z</dcterms:modified>
  <cp:category/>
</cp:coreProperties>
</file>