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S:\0000部内共通\1000　決算\経営分析表\令和元年度\R3.2.5公営企業に係る「経営比較分析表」の分析等の確認について\提出用\"/>
    </mc:Choice>
  </mc:AlternateContent>
  <xr:revisionPtr revIDLastSave="0" documentId="13_ncr:1_{A64EC2E7-7289-4020-AD54-E1B8261A5E61}" xr6:coauthVersionLast="45" xr6:coauthVersionMax="45" xr10:uidLastSave="{00000000-0000-0000-0000-000000000000}"/>
  <workbookProtection workbookAlgorithmName="SHA-512" workbookHashValue="vRBNOd8scQuhKInF8u5Dnz5pYHJCvzb+F42IKQiTQ8as97b92di9ygyDbIUTD4VPBwvbFUkggtzO536AefdBIA==" workbookSaltValue="QnIX2OwZGncspI2hXsTqb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<sst xmlns="http://schemas.openxmlformats.org/spreadsheetml/2006/main" count="228" uniqueCount="113">
  <si>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</si>
  <si>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</si>
  <si>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</si>
  <si>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</si>
  <si>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</si>
  <si>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</si>
  <si>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</si>
  <si>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</si>
  <si>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</si>
  <si>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</si>
  <si>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</si>
  <si>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</si>
  <si>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</si>
  <si>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</si>
  <si>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</si>
  <si>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</si>
  <si>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</si>
  <si>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</si>
  <si>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</si>
  <si>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</si>
  <si>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</si>
  <si>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</si>
  <si>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</si>
  <si>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</si>
  <si>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</si>
  <si>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</si>
  <si>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</si>
  <si>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</si>
  <si>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</si>
  <si>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</si>
  <si>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</si>
  <si>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</si>
  <si>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</si>
  <si>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</si>
  <si>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</si>
  <si>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</si>
  <si>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</si>
  <si>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</si>
  <si>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</si>
  <si>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</si>
  <si>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</si>
  <si>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</si>
  <si>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</si>
  <si>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</si>
  <si>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</si>
  <si>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</si>
  <si>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</si>
  <si>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</si>
  <si>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</si>
  <si>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</si>
  <si>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</si>
  <si>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</si>
  <si>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</si>
  <si>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</si>
  <si>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</si>
  <si>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</si>
  <si>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</si>
  <si>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</si>
  <si>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</si>
  <si>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</si>
  <si>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</si>
  <si>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</si>
  <si>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</si>
  <si>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</si>
  <si>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</si>
  <si>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</si>
  <si>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</si>
  <si>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</si>
  <si>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</si>
  <si>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</si>
  <si>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</si>
  <si>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</si>
  <si>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</si>
  <si>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</si>
  <si>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</si>
  <si>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</si>
  <si>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</si>
  <si>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</si>
  <si>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</si>
  <si>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</si>
  <si>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</si>
  <si>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</si>
  <si>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</si>
  <si>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</si>
  <si>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</si>
  <si>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</si>
  <si>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</si>
  <si>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</si>
  <si>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</si>
  <si>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</si>
  <si>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</si>
  <si>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</si>
  <si>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</si>
  <si>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津島市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</si>
  <si>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</si>
  <si>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</si>
  <si>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</si>
  <si>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</si>
  <si>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</si>
  <si>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</si>
  <si>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</si>
  <si>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</si>
  <si>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</si>
  <si>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</si>
  <si>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</si>
  <si>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</si>
  <si>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</si>
  <si>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</si>
  <si>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</si>
  <si>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</si>
  <si>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状では、現行の水道料金のまま欠損金を発生させることなく運営を行っている。今後は人口減少に伴う給水収益の減少が進むが、一方老朽化した管路や配水場設備の更新に多額の費用が必要であり、経営を圧迫しつつある。
　今後は、更なる効率的な経費削減や有収率の向上に努めるとともに、更新事業の平準化、投資可能額を最大限効率的に運用することにより健全な経営の維持に努める。更新にあたっては、経営を圧迫しないように、投資可能額を効率的に運用することにより健全経営に努める。
　また、令和３年度に津島市新水道ビジョンの策定を予定しており、それに伴い津島市水道事業経営戦略の見直しを行う。</t>
    <rPh sb="6" eb="8">
      <t>ゲンコウ</t>
    </rPh>
    <rPh sb="9" eb="11">
      <t>スイドウ</t>
    </rPh>
    <rPh sb="11" eb="13">
      <t>リョウキン</t>
    </rPh>
    <rPh sb="32" eb="33">
      <t>オコナ</t>
    </rPh>
    <rPh sb="38" eb="40">
      <t>コンゴ</t>
    </rPh>
    <rPh sb="60" eb="62">
      <t>イッポウ</t>
    </rPh>
    <rPh sb="62" eb="65">
      <t>ロウキュウカ</t>
    </rPh>
    <rPh sb="67" eb="69">
      <t>カンロ</t>
    </rPh>
    <rPh sb="70" eb="72">
      <t>ハイスイ</t>
    </rPh>
    <rPh sb="72" eb="73">
      <t>バ</t>
    </rPh>
    <rPh sb="111" eb="113">
      <t>コウリツ</t>
    </rPh>
    <rPh sb="113" eb="114">
      <t>テキ</t>
    </rPh>
    <rPh sb="135" eb="137">
      <t>コウシン</t>
    </rPh>
    <rPh sb="137" eb="139">
      <t>ジギョウ</t>
    </rPh>
    <rPh sb="140" eb="143">
      <t>ヘイジュンカ</t>
    </rPh>
    <rPh sb="230" eb="231">
      <t>レイ</t>
    </rPh>
    <rPh sb="231" eb="232">
      <t>ワ</t>
    </rPh>
    <rPh sb="233" eb="235">
      <t>ネンド</t>
    </rPh>
    <rPh sb="236" eb="239">
      <t>ツシマシ</t>
    </rPh>
    <rPh sb="239" eb="240">
      <t>シン</t>
    </rPh>
    <rPh sb="240" eb="242">
      <t>スイドウ</t>
    </rPh>
    <rPh sb="247" eb="249">
      <t>サクテイ</t>
    </rPh>
    <rPh sb="250" eb="252">
      <t>ヨテイ</t>
    </rPh>
    <rPh sb="260" eb="261">
      <t>トモナ</t>
    </rPh>
    <rPh sb="274" eb="276">
      <t>ミナオ</t>
    </rPh>
    <rPh sb="278" eb="279">
      <t>オコナ</t>
    </rPh>
    <phoneticPr fontId="4"/>
  </si>
  <si>
    <t>①有形固定資産減価償却率は、全国平均・類似団体平均値に比べ低い。施設等の改築更新事業の実施により償却資産が増加したことによる。工事については収支のバランスを考慮して事業時期を平準化し、経営の安定化を図る必要がある。
②管路経年化率は、全国平均・類似団体平均値に比べかなり高い状況にあり、年々増加傾向にある。老朽化及び緊急性の高い管路から優先的に更新を進め、管路の健全度向上に努めていく必要がある。
③管路更新率は、全国平均・類似団体平均値に比べ高い。②管路経年化率が平均値を大きく上回っているため計画的更新を進めていることによる。</t>
    <rPh sb="1" eb="3">
      <t>ユウケイ</t>
    </rPh>
    <rPh sb="3" eb="5">
      <t>コテイ</t>
    </rPh>
    <rPh sb="5" eb="7">
      <t>シサン</t>
    </rPh>
    <rPh sb="7" eb="9">
      <t>ゲンカ</t>
    </rPh>
    <rPh sb="9" eb="11">
      <t>ショウキャク</t>
    </rPh>
    <rPh sb="11" eb="12">
      <t>リツ</t>
    </rPh>
    <rPh sb="47" eb="49">
      <t>ショウキャク</t>
    </rPh>
    <rPh sb="49" eb="51">
      <t>シサン</t>
    </rPh>
    <rPh sb="52" eb="54">
      <t>ゾウカ</t>
    </rPh>
    <rPh sb="62" eb="64">
      <t>コウジ</t>
    </rPh>
    <rPh sb="77" eb="79">
      <t>コウリョ</t>
    </rPh>
    <rPh sb="82" eb="84">
      <t>ジギョウ</t>
    </rPh>
    <rPh sb="91" eb="93">
      <t>ケイエイ</t>
    </rPh>
    <rPh sb="94" eb="97">
      <t>アンテイカ</t>
    </rPh>
    <rPh sb="98" eb="99">
      <t>ハカ</t>
    </rPh>
    <rPh sb="101" eb="103">
      <t>ヒツヨウ</t>
    </rPh>
    <rPh sb="108" eb="110">
      <t>カンロ</t>
    </rPh>
    <rPh sb="110" eb="113">
      <t>ケイネンカ</t>
    </rPh>
    <rPh sb="113" eb="114">
      <t>リツ</t>
    </rPh>
    <rPh sb="134" eb="135">
      <t>タカ</t>
    </rPh>
    <rPh sb="137" eb="139">
      <t>ジョウキョウ</t>
    </rPh>
    <rPh sb="143" eb="145">
      <t>ネンネン</t>
    </rPh>
    <rPh sb="145" eb="147">
      <t>ゾウカ</t>
    </rPh>
    <rPh sb="147" eb="149">
      <t>ケイコウ</t>
    </rPh>
    <rPh sb="192" eb="194">
      <t>ヒツヨウ</t>
    </rPh>
    <rPh sb="199" eb="201">
      <t>カンロ</t>
    </rPh>
    <rPh sb="201" eb="203">
      <t>コウシン</t>
    </rPh>
    <rPh sb="203" eb="204">
      <t>リツ</t>
    </rPh>
    <rPh sb="225" eb="227">
      <t>カンロ</t>
    </rPh>
    <rPh sb="227" eb="230">
      <t>ケイネンカ</t>
    </rPh>
    <rPh sb="230" eb="231">
      <t>リツ</t>
    </rPh>
    <rPh sb="232" eb="235">
      <t>ヘイキンチ</t>
    </rPh>
    <rPh sb="236" eb="237">
      <t>オオ</t>
    </rPh>
    <rPh sb="239" eb="241">
      <t>ウワマワ</t>
    </rPh>
    <rPh sb="247" eb="250">
      <t>ケイカクテキ</t>
    </rPh>
    <rPh sb="250" eb="252">
      <t>コウシン</t>
    </rPh>
    <rPh sb="253" eb="254">
      <t>スス</t>
    </rPh>
    <phoneticPr fontId="4"/>
  </si>
  <si>
    <t xml:space="preserve">①経常収支比率は、100％を超えているが全国平均・類似団体平均値に比べ低い。しかしその差は前年度より小さくなっている。これは、給水人口減少による収益の減少はあるものの、修繕費等費用が抑えられたためである。引き続き、収益の向上とともに、経費削減に努める必要がある。
③流動比率は、200％を超えているが類似団体平均値を下回った。令和元年度は施設や配水管の更新工事が多かったため、工事請負費に係る未払金（流動負債）が増加したことによる。
④企業債残高対給水収益比率は類似団体平均値より低いが、今後は上昇していくものと予測される。これは老朽化した管路・設備の更新にかかる費用が増加するため、企業債借入額が増加していくものと予測されるためである。交付金を活用し、財源確保を図り、安定した経営基盤の確保に努める必要がある。
⑤料金回収率・⑥給水原価は、費用（修繕費）が抑えられたため、給水収益・有収水量の減少はあるものの良好な数値を示している。
⑦施設利用率は、総配水量の減少により年々数値が減少しているが、全国平均・類似団体平均値に比べ高く、施設が効率的に運用されている。
⑧有収率は、全国平均・類似団体平均値に比べ低い。管路の更新等により、漏水防止対策を引き続き講じる必要がある。
</t>
    <rPh sb="14" eb="15">
      <t>コ</t>
    </rPh>
    <rPh sb="20" eb="22">
      <t>ゼンコク</t>
    </rPh>
    <rPh sb="22" eb="24">
      <t>ヘイキン</t>
    </rPh>
    <rPh sb="25" eb="27">
      <t>ルイジ</t>
    </rPh>
    <rPh sb="27" eb="29">
      <t>ダンタイ</t>
    </rPh>
    <rPh sb="29" eb="32">
      <t>ヘイキンチ</t>
    </rPh>
    <rPh sb="33" eb="34">
      <t>クラ</t>
    </rPh>
    <rPh sb="35" eb="36">
      <t>ヒク</t>
    </rPh>
    <rPh sb="43" eb="44">
      <t>サ</t>
    </rPh>
    <rPh sb="45" eb="48">
      <t>ゼンネンド</t>
    </rPh>
    <rPh sb="50" eb="51">
      <t>チイ</t>
    </rPh>
    <rPh sb="75" eb="76">
      <t>ゲン</t>
    </rPh>
    <rPh sb="76" eb="77">
      <t>ショウ</t>
    </rPh>
    <rPh sb="84" eb="86">
      <t>シュウゼン</t>
    </rPh>
    <rPh sb="86" eb="87">
      <t>ヒ</t>
    </rPh>
    <rPh sb="87" eb="88">
      <t>ナド</t>
    </rPh>
    <rPh sb="88" eb="90">
      <t>ヒヨウ</t>
    </rPh>
    <rPh sb="91" eb="92">
      <t>オサ</t>
    </rPh>
    <rPh sb="102" eb="103">
      <t>ヒ</t>
    </rPh>
    <rPh sb="104" eb="105">
      <t>ツヅ</t>
    </rPh>
    <rPh sb="107" eb="109">
      <t>シュウエキ</t>
    </rPh>
    <rPh sb="110" eb="112">
      <t>コウジョウ</t>
    </rPh>
    <rPh sb="117" eb="119">
      <t>ケイヒ</t>
    </rPh>
    <rPh sb="125" eb="127">
      <t>ヒツヨウ</t>
    </rPh>
    <rPh sb="133" eb="135">
      <t>リュウドウ</t>
    </rPh>
    <rPh sb="135" eb="137">
      <t>ヒリツ</t>
    </rPh>
    <rPh sb="163" eb="165">
      <t>レイワ</t>
    </rPh>
    <rPh sb="165" eb="166">
      <t>モト</t>
    </rPh>
    <rPh sb="166" eb="168">
      <t>ネンド</t>
    </rPh>
    <rPh sb="176" eb="179">
      <t>コンネンド</t>
    </rPh>
    <rPh sb="180" eb="182">
      <t>シセツ</t>
    </rPh>
    <rPh sb="183" eb="186">
      <t>ハイスイカン</t>
    </rPh>
    <rPh sb="187" eb="189">
      <t>コウシン</t>
    </rPh>
    <rPh sb="189" eb="191">
      <t>コウジ</t>
    </rPh>
    <rPh sb="192" eb="193">
      <t>オオ</t>
    </rPh>
    <rPh sb="199" eb="201">
      <t>コウジ</t>
    </rPh>
    <rPh sb="201" eb="203">
      <t>ウケオイ</t>
    </rPh>
    <rPh sb="203" eb="204">
      <t>ヒ</t>
    </rPh>
    <rPh sb="205" eb="206">
      <t>カカ</t>
    </rPh>
    <rPh sb="207" eb="210">
      <t>ミバライキン</t>
    </rPh>
    <rPh sb="211" eb="213">
      <t>リュウドウ</t>
    </rPh>
    <rPh sb="213" eb="215">
      <t>フサイ</t>
    </rPh>
    <rPh sb="218" eb="220">
      <t>サクゲン</t>
    </rPh>
    <rPh sb="221" eb="222">
      <t>ハカ</t>
    </rPh>
    <rPh sb="237" eb="239">
      <t>キギョウ</t>
    </rPh>
    <rPh sb="239" eb="240">
      <t>サイ</t>
    </rPh>
    <rPh sb="240" eb="242">
      <t>ザンダカ</t>
    </rPh>
    <rPh sb="242" eb="243">
      <t>タイ</t>
    </rPh>
    <rPh sb="266" eb="268">
      <t>シュウエキ</t>
    </rPh>
    <rPh sb="268" eb="270">
      <t>ヒリツ</t>
    </rPh>
    <rPh sb="296" eb="298">
      <t>コウシン</t>
    </rPh>
    <rPh sb="306" eb="307">
      <t>サイ</t>
    </rPh>
    <rPh sb="310" eb="312">
      <t>ゾウカ</t>
    </rPh>
    <rPh sb="324" eb="326">
      <t>ヨソク</t>
    </rPh>
    <rPh sb="330" eb="333">
      <t>コウフキン</t>
    </rPh>
    <rPh sb="334" eb="336">
      <t>カツヨウ</t>
    </rPh>
    <rPh sb="338" eb="340">
      <t>ザイゲン</t>
    </rPh>
    <rPh sb="340" eb="342">
      <t>カクホ</t>
    </rPh>
    <rPh sb="343" eb="344">
      <t>ハカ</t>
    </rPh>
    <rPh sb="346" eb="348">
      <t>アンテイ</t>
    </rPh>
    <rPh sb="358" eb="360">
      <t>リョウキン</t>
    </rPh>
    <rPh sb="360" eb="362">
      <t>カイシュウ</t>
    </rPh>
    <rPh sb="362" eb="363">
      <t>リツ</t>
    </rPh>
    <rPh sb="365" eb="367">
      <t>キュウスイ</t>
    </rPh>
    <rPh sb="367" eb="369">
      <t>ゲンカ</t>
    </rPh>
    <rPh sb="371" eb="373">
      <t>ヒヨウ</t>
    </rPh>
    <rPh sb="374" eb="377">
      <t>シュウゼンヒ</t>
    </rPh>
    <rPh sb="379" eb="380">
      <t>オサ</t>
    </rPh>
    <rPh sb="387" eb="389">
      <t>キュウスイ</t>
    </rPh>
    <rPh sb="389" eb="391">
      <t>シュウエキ</t>
    </rPh>
    <rPh sb="392" eb="394">
      <t>ユウシュウ</t>
    </rPh>
    <rPh sb="394" eb="396">
      <t>スイリョウ</t>
    </rPh>
    <rPh sb="397" eb="398">
      <t>ゲン</t>
    </rPh>
    <rPh sb="398" eb="399">
      <t>ショウ</t>
    </rPh>
    <rPh sb="405" eb="407">
      <t>リョウコウ</t>
    </rPh>
    <rPh sb="408" eb="410">
      <t>スウチ</t>
    </rPh>
    <rPh sb="411" eb="412">
      <t>シメ</t>
    </rPh>
    <rPh sb="419" eb="421">
      <t>シセツ</t>
    </rPh>
    <rPh sb="421" eb="423">
      <t>リヨウ</t>
    </rPh>
    <rPh sb="423" eb="424">
      <t>リツ</t>
    </rPh>
    <rPh sb="426" eb="427">
      <t>ソウ</t>
    </rPh>
    <rPh sb="427" eb="429">
      <t>ハイスイ</t>
    </rPh>
    <rPh sb="429" eb="430">
      <t>リョウ</t>
    </rPh>
    <rPh sb="431" eb="432">
      <t>ゲン</t>
    </rPh>
    <rPh sb="432" eb="433">
      <t>ショウ</t>
    </rPh>
    <rPh sb="436" eb="438">
      <t>ネンネン</t>
    </rPh>
    <rPh sb="438" eb="440">
      <t>スウチ</t>
    </rPh>
    <rPh sb="441" eb="443">
      <t>ゲンショウ</t>
    </rPh>
    <rPh sb="462" eb="463">
      <t>クラ</t>
    </rPh>
    <rPh sb="464" eb="465">
      <t>タカ</t>
    </rPh>
    <rPh sb="467" eb="469">
      <t>シセツ</t>
    </rPh>
    <rPh sb="470" eb="473">
      <t>コウリツテキ</t>
    </rPh>
    <rPh sb="474" eb="476">
      <t>ウンヨウ</t>
    </rPh>
    <rPh sb="482" eb="484">
      <t>キバン</t>
    </rPh>
    <rPh sb="485" eb="487">
      <t>カクホ</t>
    </rPh>
    <rPh sb="488" eb="489">
      <t>ツト</t>
    </rPh>
    <rPh sb="507" eb="509">
      <t>カンロ</t>
    </rPh>
    <rPh sb="512" eb="513">
      <t>ヒク</t>
    </rPh>
    <rPh sb="515" eb="518">
      <t>ハイスイカン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</si>
</sst>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0" xfId="0" applyFont="1" applyBorder="1">
      <alignmen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0.69</c:v>
                </c:pt>
                <c:pt idx="1">
                  <c:v>0.81</c:v>
                </c:pt>
                <c:pt idx="2">
                  <c:v>0.6</c:v>
                </c:pt>
                <c:pt idx="3">
                  <c:v>0.94</c:v>
                </c:pt>
                <c:pt idx="4">
                  <c:v>0.95</c:v>
                </c:pt>
              </c:numCache>
            </c:numRef>
          </c:val>
          <c:extLst>
            <c:ext xmlns:c16="http://schemas.microsoft.com/office/drawing/2014/chart" uri="{C3380CC4-5D6E-409C-BE32-E72D297353CC}">
              <c16:uniqueId val="{00000000-4C3C-454E-A8C3-A6D09759769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4C3C-454E-A8C3-A6D09759769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66.72</c:v>
                </c:pt>
                <c:pt idx="1">
                  <c:v>66.930000000000007</c:v>
                </c:pt>
                <c:pt idx="2">
                  <c:v>66.67</c:v>
                </c:pt>
                <c:pt idx="3">
                  <c:v>65.62</c:v>
                </c:pt>
                <c:pt idx="4">
                  <c:v>64.98</c:v>
                </c:pt>
              </c:numCache>
            </c:numRef>
          </c:val>
          <c:extLst>
            <c:ext xmlns:c16="http://schemas.microsoft.com/office/drawing/2014/chart" uri="{C3380CC4-5D6E-409C-BE32-E72D297353CC}">
              <c16:uniqueId val="{00000000-227B-4A7A-A80D-7D7BFE7431A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227B-4A7A-A80D-7D7BFE7431A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86.05</c:v>
                </c:pt>
                <c:pt idx="1">
                  <c:v>86.56</c:v>
                </c:pt>
                <c:pt idx="2">
                  <c:v>86.39</c:v>
                </c:pt>
                <c:pt idx="3">
                  <c:v>86.41</c:v>
                </c:pt>
                <c:pt idx="4">
                  <c:v>86.44</c:v>
                </c:pt>
              </c:numCache>
            </c:numRef>
          </c:val>
          <c:extLst>
            <c:ext xmlns:c16="http://schemas.microsoft.com/office/drawing/2014/chart" uri="{C3380CC4-5D6E-409C-BE32-E72D297353CC}">
              <c16:uniqueId val="{00000000-FCC3-442C-B04E-D42D3D67DD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FCC3-442C-B04E-D42D3D67DD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111.39</c:v>
                </c:pt>
                <c:pt idx="1">
                  <c:v>114.45</c:v>
                </c:pt>
                <c:pt idx="2">
                  <c:v>107.09</c:v>
                </c:pt>
                <c:pt idx="3">
                  <c:v>106.65</c:v>
                </c:pt>
                <c:pt idx="4">
                  <c:v>109.16</c:v>
                </c:pt>
              </c:numCache>
            </c:numRef>
          </c:val>
          <c:extLst>
            <c:ext xmlns:c16="http://schemas.microsoft.com/office/drawing/2014/chart" uri="{C3380CC4-5D6E-409C-BE32-E72D297353CC}">
              <c16:uniqueId val="{00000000-8D57-4CC8-8336-8BFC945D61C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8D57-4CC8-8336-8BFC945D61C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51.63</c:v>
                </c:pt>
                <c:pt idx="1">
                  <c:v>52.1</c:v>
                </c:pt>
                <c:pt idx="2">
                  <c:v>47.43</c:v>
                </c:pt>
                <c:pt idx="3">
                  <c:v>48.1</c:v>
                </c:pt>
                <c:pt idx="4">
                  <c:v>47.74</c:v>
                </c:pt>
              </c:numCache>
            </c:numRef>
          </c:val>
          <c:extLst>
            <c:ext xmlns:c16="http://schemas.microsoft.com/office/drawing/2014/chart" uri="{C3380CC4-5D6E-409C-BE32-E72D297353CC}">
              <c16:uniqueId val="{00000000-87F2-4003-9401-793E97944F8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87F2-4003-9401-793E97944F8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29.49</c:v>
                </c:pt>
                <c:pt idx="1">
                  <c:v>33.1</c:v>
                </c:pt>
                <c:pt idx="2">
                  <c:v>36.39</c:v>
                </c:pt>
                <c:pt idx="3">
                  <c:v>36.71</c:v>
                </c:pt>
                <c:pt idx="4">
                  <c:v>37.130000000000003</c:v>
                </c:pt>
              </c:numCache>
            </c:numRef>
          </c:val>
          <c:extLst>
            <c:ext xmlns:c16="http://schemas.microsoft.com/office/drawing/2014/chart" uri="{C3380CC4-5D6E-409C-BE32-E72D297353CC}">
              <c16:uniqueId val="{00000000-593C-424F-8C35-E76214D48CE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593C-424F-8C35-E76214D48CE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62-4CCB-A5E2-0642D01C486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B362-4CCB-A5E2-0642D01C486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227.36</c:v>
                </c:pt>
                <c:pt idx="1">
                  <c:v>402.13</c:v>
                </c:pt>
                <c:pt idx="2">
                  <c:v>217.42</c:v>
                </c:pt>
                <c:pt idx="3">
                  <c:v>389.04</c:v>
                </c:pt>
                <c:pt idx="4">
                  <c:v>314.02999999999997</c:v>
                </c:pt>
              </c:numCache>
            </c:numRef>
          </c:val>
          <c:extLst>
            <c:ext xmlns:c16="http://schemas.microsoft.com/office/drawing/2014/chart" uri="{C3380CC4-5D6E-409C-BE32-E72D297353CC}">
              <c16:uniqueId val="{00000000-F2AF-4980-87F8-55596E0C488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F2AF-4980-87F8-55596E0C488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202.8</c:v>
                </c:pt>
                <c:pt idx="1">
                  <c:v>214.14</c:v>
                </c:pt>
                <c:pt idx="2">
                  <c:v>263.64999999999998</c:v>
                </c:pt>
                <c:pt idx="3">
                  <c:v>272</c:v>
                </c:pt>
                <c:pt idx="4">
                  <c:v>293.11</c:v>
                </c:pt>
              </c:numCache>
            </c:numRef>
          </c:val>
          <c:extLst>
            <c:ext xmlns:c16="http://schemas.microsoft.com/office/drawing/2014/chart" uri="{C3380CC4-5D6E-409C-BE32-E72D297353CC}">
              <c16:uniqueId val="{00000000-9B4E-4B66-8F9D-EA9FB36F6CE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9B4E-4B66-8F9D-EA9FB36F6CE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110.42</c:v>
                </c:pt>
                <c:pt idx="1">
                  <c:v>113.59</c:v>
                </c:pt>
                <c:pt idx="2">
                  <c:v>106.94</c:v>
                </c:pt>
                <c:pt idx="3">
                  <c:v>106.04</c:v>
                </c:pt>
                <c:pt idx="4">
                  <c:v>108.73</c:v>
                </c:pt>
              </c:numCache>
            </c:numRef>
          </c:val>
          <c:extLst>
            <c:ext xmlns:c16="http://schemas.microsoft.com/office/drawing/2014/chart" uri="{C3380CC4-5D6E-409C-BE32-E72D297353CC}">
              <c16:uniqueId val="{00000000-5F7C-4151-A6F4-F40D87AA1ED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5F7C-4151-A6F4-F40D87AA1ED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153.44999999999999</c:v>
                </c:pt>
                <c:pt idx="1">
                  <c:v>149.44999999999999</c:v>
                </c:pt>
                <c:pt idx="2">
                  <c:v>159.52000000000001</c:v>
                </c:pt>
                <c:pt idx="3">
                  <c:v>161.34</c:v>
                </c:pt>
                <c:pt idx="4">
                  <c:v>157.19</c:v>
                </c:pt>
              </c:numCache>
            </c:numRef>
          </c:val>
          <c:extLst>
            <c:ext xmlns:c16="http://schemas.microsoft.com/office/drawing/2014/chart" uri="{C3380CC4-5D6E-409C-BE32-E72D297353CC}">
              <c16:uniqueId val="{00000000-FF9A-4873-95A0-434782D534B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FF9A-4873-95A0-434782D534B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CD30" sqref="CD3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津島市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62346</v>
      </c>
      <c r="AM8" s="71"/>
      <c r="AN8" s="71"/>
      <c r="AO8" s="71"/>
      <c r="AP8" s="71"/>
      <c r="AQ8" s="71"/>
      <c r="AR8" s="71"/>
      <c r="AS8" s="71"/>
      <c r="AT8" s="67">
        <f>データ!$S$6</f>
        <v>25.09</v>
      </c>
      <c r="AU8" s="68"/>
      <c r="AV8" s="68"/>
      <c r="AW8" s="68"/>
      <c r="AX8" s="68"/>
      <c r="AY8" s="68"/>
      <c r="AZ8" s="68"/>
      <c r="BA8" s="68"/>
      <c r="BB8" s="70">
        <f>データ!$T$6</f>
        <v>2484.89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55.98</v>
      </c>
      <c r="J10" s="68"/>
      <c r="K10" s="68"/>
      <c r="L10" s="68"/>
      <c r="M10" s="68"/>
      <c r="N10" s="68"/>
      <c r="O10" s="69"/>
      <c r="P10" s="70">
        <f>データ!$P$6</f>
        <v>100</v>
      </c>
      <c r="Q10" s="70"/>
      <c r="R10" s="70"/>
      <c r="S10" s="70"/>
      <c r="T10" s="70"/>
      <c r="U10" s="70"/>
      <c r="V10" s="70"/>
      <c r="W10" s="71">
        <f>データ!$Q$6</f>
        <v>2673</v>
      </c>
      <c r="X10" s="71"/>
      <c r="Y10" s="71"/>
      <c r="Z10" s="71"/>
      <c r="AA10" s="71"/>
      <c r="AB10" s="71"/>
      <c r="AC10" s="71"/>
      <c r="AD10" s="2"/>
      <c r="AE10" s="2"/>
      <c r="AF10" s="2"/>
      <c r="AG10" s="2"/>
      <c r="AH10" s="4"/>
      <c r="AI10" s="4"/>
      <c r="AJ10" s="4"/>
      <c r="AK10" s="4"/>
      <c r="AL10" s="71">
        <f>データ!$U$6</f>
        <v>62024</v>
      </c>
      <c r="AM10" s="71"/>
      <c r="AN10" s="71"/>
      <c r="AO10" s="71"/>
      <c r="AP10" s="71"/>
      <c r="AQ10" s="71"/>
      <c r="AR10" s="71"/>
      <c r="AS10" s="71"/>
      <c r="AT10" s="67">
        <f>データ!$V$6</f>
        <v>25.09</v>
      </c>
      <c r="AU10" s="68"/>
      <c r="AV10" s="68"/>
      <c r="AW10" s="68"/>
      <c r="AX10" s="68"/>
      <c r="AY10" s="68"/>
      <c r="AZ10" s="68"/>
      <c r="BA10" s="68"/>
      <c r="BB10" s="70">
        <f>データ!$W$6</f>
        <v>2472.06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6" t="s">
        <v>112</v>
      </c>
      <c r="BM16" s="97"/>
      <c r="BN16" s="97"/>
      <c r="BO16" s="97"/>
      <c r="BP16" s="97"/>
      <c r="BQ16" s="97"/>
      <c r="BR16" s="97"/>
      <c r="BS16" s="97"/>
      <c r="BT16" s="97"/>
      <c r="BU16" s="97"/>
      <c r="BV16" s="97"/>
      <c r="BW16" s="97"/>
      <c r="BX16" s="97"/>
      <c r="BY16" s="97"/>
      <c r="BZ16" s="9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6"/>
      <c r="BM17" s="97"/>
      <c r="BN17" s="97"/>
      <c r="BO17" s="97"/>
      <c r="BP17" s="97"/>
      <c r="BQ17" s="97"/>
      <c r="BR17" s="97"/>
      <c r="BS17" s="97"/>
      <c r="BT17" s="97"/>
      <c r="BU17" s="97"/>
      <c r="BV17" s="97"/>
      <c r="BW17" s="97"/>
      <c r="BX17" s="97"/>
      <c r="BY17" s="97"/>
      <c r="BZ17" s="9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6"/>
      <c r="BM18" s="97"/>
      <c r="BN18" s="97"/>
      <c r="BO18" s="97"/>
      <c r="BP18" s="97"/>
      <c r="BQ18" s="97"/>
      <c r="BR18" s="97"/>
      <c r="BS18" s="97"/>
      <c r="BT18" s="97"/>
      <c r="BU18" s="97"/>
      <c r="BV18" s="97"/>
      <c r="BW18" s="97"/>
      <c r="BX18" s="97"/>
      <c r="BY18" s="97"/>
      <c r="BZ18" s="9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6"/>
      <c r="BM19" s="97"/>
      <c r="BN19" s="97"/>
      <c r="BO19" s="97"/>
      <c r="BP19" s="97"/>
      <c r="BQ19" s="97"/>
      <c r="BR19" s="97"/>
      <c r="BS19" s="97"/>
      <c r="BT19" s="97"/>
      <c r="BU19" s="97"/>
      <c r="BV19" s="97"/>
      <c r="BW19" s="97"/>
      <c r="BX19" s="97"/>
      <c r="BY19" s="97"/>
      <c r="BZ19" s="9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6"/>
      <c r="BM20" s="97"/>
      <c r="BN20" s="97"/>
      <c r="BO20" s="97"/>
      <c r="BP20" s="97"/>
      <c r="BQ20" s="97"/>
      <c r="BR20" s="97"/>
      <c r="BS20" s="97"/>
      <c r="BT20" s="97"/>
      <c r="BU20" s="97"/>
      <c r="BV20" s="97"/>
      <c r="BW20" s="97"/>
      <c r="BX20" s="97"/>
      <c r="BY20" s="97"/>
      <c r="BZ20" s="9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6"/>
      <c r="BM21" s="97"/>
      <c r="BN21" s="97"/>
      <c r="BO21" s="97"/>
      <c r="BP21" s="97"/>
      <c r="BQ21" s="97"/>
      <c r="BR21" s="97"/>
      <c r="BS21" s="97"/>
      <c r="BT21" s="97"/>
      <c r="BU21" s="97"/>
      <c r="BV21" s="97"/>
      <c r="BW21" s="97"/>
      <c r="BX21" s="97"/>
      <c r="BY21" s="97"/>
      <c r="BZ21" s="9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6"/>
      <c r="BM22" s="97"/>
      <c r="BN22" s="97"/>
      <c r="BO22" s="97"/>
      <c r="BP22" s="97"/>
      <c r="BQ22" s="97"/>
      <c r="BR22" s="97"/>
      <c r="BS22" s="97"/>
      <c r="BT22" s="97"/>
      <c r="BU22" s="97"/>
      <c r="BV22" s="97"/>
      <c r="BW22" s="97"/>
      <c r="BX22" s="97"/>
      <c r="BY22" s="97"/>
      <c r="BZ22" s="9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6"/>
      <c r="BM23" s="97"/>
      <c r="BN23" s="97"/>
      <c r="BO23" s="97"/>
      <c r="BP23" s="97"/>
      <c r="BQ23" s="97"/>
      <c r="BR23" s="97"/>
      <c r="BS23" s="97"/>
      <c r="BT23" s="97"/>
      <c r="BU23" s="97"/>
      <c r="BV23" s="97"/>
      <c r="BW23" s="97"/>
      <c r="BX23" s="97"/>
      <c r="BY23" s="97"/>
      <c r="BZ23" s="9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6"/>
      <c r="BM24" s="97"/>
      <c r="BN24" s="97"/>
      <c r="BO24" s="97"/>
      <c r="BP24" s="97"/>
      <c r="BQ24" s="97"/>
      <c r="BR24" s="97"/>
      <c r="BS24" s="97"/>
      <c r="BT24" s="97"/>
      <c r="BU24" s="97"/>
      <c r="BV24" s="97"/>
      <c r="BW24" s="97"/>
      <c r="BX24" s="97"/>
      <c r="BY24" s="97"/>
      <c r="BZ24" s="9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6"/>
      <c r="BM25" s="97"/>
      <c r="BN25" s="97"/>
      <c r="BO25" s="97"/>
      <c r="BP25" s="97"/>
      <c r="BQ25" s="97"/>
      <c r="BR25" s="97"/>
      <c r="BS25" s="97"/>
      <c r="BT25" s="97"/>
      <c r="BU25" s="97"/>
      <c r="BV25" s="97"/>
      <c r="BW25" s="97"/>
      <c r="BX25" s="97"/>
      <c r="BY25" s="97"/>
      <c r="BZ25" s="9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6"/>
      <c r="BM26" s="97"/>
      <c r="BN26" s="97"/>
      <c r="BO26" s="97"/>
      <c r="BP26" s="97"/>
      <c r="BQ26" s="97"/>
      <c r="BR26" s="97"/>
      <c r="BS26" s="97"/>
      <c r="BT26" s="97"/>
      <c r="BU26" s="97"/>
      <c r="BV26" s="97"/>
      <c r="BW26" s="97"/>
      <c r="BX26" s="97"/>
      <c r="BY26" s="97"/>
      <c r="BZ26" s="9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6"/>
      <c r="BM27" s="97"/>
      <c r="BN27" s="97"/>
      <c r="BO27" s="97"/>
      <c r="BP27" s="97"/>
      <c r="BQ27" s="97"/>
      <c r="BR27" s="97"/>
      <c r="BS27" s="97"/>
      <c r="BT27" s="97"/>
      <c r="BU27" s="97"/>
      <c r="BV27" s="97"/>
      <c r="BW27" s="97"/>
      <c r="BX27" s="97"/>
      <c r="BY27" s="97"/>
      <c r="BZ27" s="9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6"/>
      <c r="BM28" s="97"/>
      <c r="BN28" s="97"/>
      <c r="BO28" s="97"/>
      <c r="BP28" s="97"/>
      <c r="BQ28" s="97"/>
      <c r="BR28" s="97"/>
      <c r="BS28" s="97"/>
      <c r="BT28" s="97"/>
      <c r="BU28" s="97"/>
      <c r="BV28" s="97"/>
      <c r="BW28" s="97"/>
      <c r="BX28" s="97"/>
      <c r="BY28" s="97"/>
      <c r="BZ28" s="9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6"/>
      <c r="BM29" s="97"/>
      <c r="BN29" s="97"/>
      <c r="BO29" s="97"/>
      <c r="BP29" s="97"/>
      <c r="BQ29" s="97"/>
      <c r="BR29" s="97"/>
      <c r="BS29" s="97"/>
      <c r="BT29" s="97"/>
      <c r="BU29" s="97"/>
      <c r="BV29" s="97"/>
      <c r="BW29" s="97"/>
      <c r="BX29" s="97"/>
      <c r="BY29" s="97"/>
      <c r="BZ29" s="9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6"/>
      <c r="BM30" s="97"/>
      <c r="BN30" s="97"/>
      <c r="BO30" s="97"/>
      <c r="BP30" s="97"/>
      <c r="BQ30" s="97"/>
      <c r="BR30" s="97"/>
      <c r="BS30" s="97"/>
      <c r="BT30" s="97"/>
      <c r="BU30" s="97"/>
      <c r="BV30" s="97"/>
      <c r="BW30" s="97"/>
      <c r="BX30" s="97"/>
      <c r="BY30" s="97"/>
      <c r="BZ30" s="9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6"/>
      <c r="BM31" s="97"/>
      <c r="BN31" s="97"/>
      <c r="BO31" s="97"/>
      <c r="BP31" s="97"/>
      <c r="BQ31" s="97"/>
      <c r="BR31" s="97"/>
      <c r="BS31" s="97"/>
      <c r="BT31" s="97"/>
      <c r="BU31" s="97"/>
      <c r="BV31" s="97"/>
      <c r="BW31" s="97"/>
      <c r="BX31" s="97"/>
      <c r="BY31" s="97"/>
      <c r="BZ31" s="9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6"/>
      <c r="BM32" s="97"/>
      <c r="BN32" s="97"/>
      <c r="BO32" s="97"/>
      <c r="BP32" s="97"/>
      <c r="BQ32" s="97"/>
      <c r="BR32" s="97"/>
      <c r="BS32" s="97"/>
      <c r="BT32" s="97"/>
      <c r="BU32" s="97"/>
      <c r="BV32" s="97"/>
      <c r="BW32" s="97"/>
      <c r="BX32" s="97"/>
      <c r="BY32" s="97"/>
      <c r="BZ32" s="9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6"/>
      <c r="BM33" s="97"/>
      <c r="BN33" s="97"/>
      <c r="BO33" s="97"/>
      <c r="BP33" s="97"/>
      <c r="BQ33" s="97"/>
      <c r="BR33" s="97"/>
      <c r="BS33" s="97"/>
      <c r="BT33" s="97"/>
      <c r="BU33" s="97"/>
      <c r="BV33" s="97"/>
      <c r="BW33" s="97"/>
      <c r="BX33" s="97"/>
      <c r="BY33" s="97"/>
      <c r="BZ33" s="9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6"/>
      <c r="BM34" s="97"/>
      <c r="BN34" s="97"/>
      <c r="BO34" s="97"/>
      <c r="BP34" s="97"/>
      <c r="BQ34" s="97"/>
      <c r="BR34" s="97"/>
      <c r="BS34" s="97"/>
      <c r="BT34" s="97"/>
      <c r="BU34" s="97"/>
      <c r="BV34" s="97"/>
      <c r="BW34" s="97"/>
      <c r="BX34" s="97"/>
      <c r="BY34" s="97"/>
      <c r="BZ34" s="9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6"/>
      <c r="BM35" s="97"/>
      <c r="BN35" s="97"/>
      <c r="BO35" s="97"/>
      <c r="BP35" s="97"/>
      <c r="BQ35" s="97"/>
      <c r="BR35" s="97"/>
      <c r="BS35" s="97"/>
      <c r="BT35" s="97"/>
      <c r="BU35" s="97"/>
      <c r="BV35" s="97"/>
      <c r="BW35" s="97"/>
      <c r="BX35" s="97"/>
      <c r="BY35" s="97"/>
      <c r="BZ35" s="9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6"/>
      <c r="BM36" s="97"/>
      <c r="BN36" s="97"/>
      <c r="BO36" s="97"/>
      <c r="BP36" s="97"/>
      <c r="BQ36" s="97"/>
      <c r="BR36" s="97"/>
      <c r="BS36" s="97"/>
      <c r="BT36" s="97"/>
      <c r="BU36" s="97"/>
      <c r="BV36" s="97"/>
      <c r="BW36" s="97"/>
      <c r="BX36" s="97"/>
      <c r="BY36" s="97"/>
      <c r="BZ36" s="9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95"/>
      <c r="BJ37" s="18"/>
      <c r="BK37" s="2"/>
      <c r="BL37" s="96"/>
      <c r="BM37" s="97"/>
      <c r="BN37" s="97"/>
      <c r="BO37" s="97"/>
      <c r="BP37" s="97"/>
      <c r="BQ37" s="97"/>
      <c r="BR37" s="97"/>
      <c r="BS37" s="97"/>
      <c r="BT37" s="97"/>
      <c r="BU37" s="97"/>
      <c r="BV37" s="97"/>
      <c r="BW37" s="97"/>
      <c r="BX37" s="97"/>
      <c r="BY37" s="97"/>
      <c r="BZ37" s="9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6"/>
      <c r="BM38" s="97"/>
      <c r="BN38" s="97"/>
      <c r="BO38" s="97"/>
      <c r="BP38" s="97"/>
      <c r="BQ38" s="97"/>
      <c r="BR38" s="97"/>
      <c r="BS38" s="97"/>
      <c r="BT38" s="97"/>
      <c r="BU38" s="97"/>
      <c r="BV38" s="97"/>
      <c r="BW38" s="97"/>
      <c r="BX38" s="97"/>
      <c r="BY38" s="97"/>
      <c r="BZ38" s="9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6"/>
      <c r="BM39" s="97"/>
      <c r="BN39" s="97"/>
      <c r="BO39" s="97"/>
      <c r="BP39" s="97"/>
      <c r="BQ39" s="97"/>
      <c r="BR39" s="97"/>
      <c r="BS39" s="97"/>
      <c r="BT39" s="97"/>
      <c r="BU39" s="97"/>
      <c r="BV39" s="97"/>
      <c r="BW39" s="97"/>
      <c r="BX39" s="97"/>
      <c r="BY39" s="97"/>
      <c r="BZ39" s="9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6"/>
      <c r="BM40" s="97"/>
      <c r="BN40" s="97"/>
      <c r="BO40" s="97"/>
      <c r="BP40" s="97"/>
      <c r="BQ40" s="97"/>
      <c r="BR40" s="97"/>
      <c r="BS40" s="97"/>
      <c r="BT40" s="97"/>
      <c r="BU40" s="97"/>
      <c r="BV40" s="97"/>
      <c r="BW40" s="97"/>
      <c r="BX40" s="97"/>
      <c r="BY40" s="97"/>
      <c r="BZ40" s="9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6"/>
      <c r="BM41" s="97"/>
      <c r="BN41" s="97"/>
      <c r="BO41" s="97"/>
      <c r="BP41" s="97"/>
      <c r="BQ41" s="97"/>
      <c r="BR41" s="97"/>
      <c r="BS41" s="97"/>
      <c r="BT41" s="97"/>
      <c r="BU41" s="97"/>
      <c r="BV41" s="97"/>
      <c r="BW41" s="97"/>
      <c r="BX41" s="97"/>
      <c r="BY41" s="97"/>
      <c r="BZ41" s="9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6"/>
      <c r="BM42" s="97"/>
      <c r="BN42" s="97"/>
      <c r="BO42" s="97"/>
      <c r="BP42" s="97"/>
      <c r="BQ42" s="97"/>
      <c r="BR42" s="97"/>
      <c r="BS42" s="97"/>
      <c r="BT42" s="97"/>
      <c r="BU42" s="97"/>
      <c r="BV42" s="97"/>
      <c r="BW42" s="97"/>
      <c r="BX42" s="97"/>
      <c r="BY42" s="97"/>
      <c r="BZ42" s="9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6"/>
      <c r="BM43" s="97"/>
      <c r="BN43" s="97"/>
      <c r="BO43" s="97"/>
      <c r="BP43" s="97"/>
      <c r="BQ43" s="97"/>
      <c r="BR43" s="97"/>
      <c r="BS43" s="97"/>
      <c r="BT43" s="97"/>
      <c r="BU43" s="97"/>
      <c r="BV43" s="97"/>
      <c r="BW43" s="97"/>
      <c r="BX43" s="97"/>
      <c r="BY43" s="97"/>
      <c r="BZ43" s="9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6"/>
      <c r="BM44" s="97"/>
      <c r="BN44" s="97"/>
      <c r="BO44" s="97"/>
      <c r="BP44" s="97"/>
      <c r="BQ44" s="97"/>
      <c r="BR44" s="97"/>
      <c r="BS44" s="97"/>
      <c r="BT44" s="97"/>
      <c r="BU44" s="97"/>
      <c r="BV44" s="97"/>
      <c r="BW44" s="97"/>
      <c r="BX44" s="97"/>
      <c r="BY44" s="97"/>
      <c r="BZ44" s="9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tytRmrk8f7QPUrNWG4dZMVKqzruEVPzYm/L0K7JYd70+HHTOHbgkkRBeduoV26ArBnVvqFYp2OIQLyoRyklGFQ==" saltValue="qn+LGCmAtI7firccHYlgV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232084</v>
      </c>
      <c r="D6" s="34">
        <f t="shared" si="3"/>
        <v>46</v>
      </c>
      <c r="E6" s="34">
        <f t="shared" si="3"/>
        <v>1</v>
      </c>
      <c r="F6" s="34">
        <f t="shared" si="3"/>
        <v>0</v>
      </c>
      <c r="G6" s="34">
        <f t="shared" si="3"/>
        <v>1</v>
      </c>
      <c r="H6" s="34" t="str">
        <f t="shared" si="3"/>
        <v>愛知県　津島市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55.98</v>
      </c>
      <c r="P6" s="35">
        <f t="shared" si="3"/>
        <v>100</v>
      </c>
      <c r="Q6" s="35">
        <f t="shared" si="3"/>
        <v>2673</v>
      </c>
      <c r="R6" s="35">
        <f t="shared" si="3"/>
        <v>62346</v>
      </c>
      <c r="S6" s="35">
        <f t="shared" si="3"/>
        <v>25.09</v>
      </c>
      <c r="T6" s="35">
        <f t="shared" si="3"/>
        <v>2484.89</v>
      </c>
      <c r="U6" s="35">
        <f t="shared" si="3"/>
        <v>62024</v>
      </c>
      <c r="V6" s="35">
        <f t="shared" si="3"/>
        <v>25.09</v>
      </c>
      <c r="W6" s="35">
        <f t="shared" si="3"/>
        <v>2472.06</v>
      </c>
      <c r="X6" s="36">
        <f>IF(X7="",NA(),X7)</f>
        <v>111.39</v>
      </c>
      <c r="Y6" s="36">
        <f t="shared" ref="Y6:AG6" si="4">IF(Y7="",NA(),Y7)</f>
        <v>114.45</v>
      </c>
      <c r="Z6" s="36">
        <f t="shared" si="4"/>
        <v>107.09</v>
      </c>
      <c r="AA6" s="36">
        <f t="shared" si="4"/>
        <v>106.65</v>
      </c>
      <c r="AB6" s="36">
        <f t="shared" si="4"/>
        <v>109.16</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227.36</v>
      </c>
      <c r="AU6" s="36">
        <f t="shared" ref="AU6:BC6" si="6">IF(AU7="",NA(),AU7)</f>
        <v>402.13</v>
      </c>
      <c r="AV6" s="36">
        <f t="shared" si="6"/>
        <v>217.42</v>
      </c>
      <c r="AW6" s="36">
        <f t="shared" si="6"/>
        <v>389.04</v>
      </c>
      <c r="AX6" s="36">
        <f t="shared" si="6"/>
        <v>314.02999999999997</v>
      </c>
      <c r="AY6" s="36">
        <f t="shared" si="6"/>
        <v>346.59</v>
      </c>
      <c r="AZ6" s="36">
        <f t="shared" si="6"/>
        <v>357.82</v>
      </c>
      <c r="BA6" s="36">
        <f t="shared" si="6"/>
        <v>355.5</v>
      </c>
      <c r="BB6" s="36">
        <f t="shared" si="6"/>
        <v>349.83</v>
      </c>
      <c r="BC6" s="36">
        <f t="shared" si="6"/>
        <v>360.86</v>
      </c>
      <c r="BD6" s="35" t="str">
        <f>IF(BD7="","",IF(BD7="-","【-】","【"&amp;SUBSTITUTE(TEXT(BD7,"#,##0.00"),"-","△")&amp;"】"))</f>
        <v>【264.97】</v>
      </c>
      <c r="BE6" s="36">
        <f>IF(BE7="",NA(),BE7)</f>
        <v>202.8</v>
      </c>
      <c r="BF6" s="36">
        <f t="shared" ref="BF6:BN6" si="7">IF(BF7="",NA(),BF7)</f>
        <v>214.14</v>
      </c>
      <c r="BG6" s="36">
        <f t="shared" si="7"/>
        <v>263.64999999999998</v>
      </c>
      <c r="BH6" s="36">
        <f t="shared" si="7"/>
        <v>272</v>
      </c>
      <c r="BI6" s="36">
        <f t="shared" si="7"/>
        <v>293.11</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110.42</v>
      </c>
      <c r="BQ6" s="36">
        <f t="shared" ref="BQ6:BY6" si="8">IF(BQ7="",NA(),BQ7)</f>
        <v>113.59</v>
      </c>
      <c r="BR6" s="36">
        <f t="shared" si="8"/>
        <v>106.94</v>
      </c>
      <c r="BS6" s="36">
        <f t="shared" si="8"/>
        <v>106.04</v>
      </c>
      <c r="BT6" s="36">
        <f t="shared" si="8"/>
        <v>108.73</v>
      </c>
      <c r="BU6" s="36">
        <f t="shared" si="8"/>
        <v>105.71</v>
      </c>
      <c r="BV6" s="36">
        <f t="shared" si="8"/>
        <v>106.01</v>
      </c>
      <c r="BW6" s="36">
        <f t="shared" si="8"/>
        <v>104.57</v>
      </c>
      <c r="BX6" s="36">
        <f t="shared" si="8"/>
        <v>103.54</v>
      </c>
      <c r="BY6" s="36">
        <f t="shared" si="8"/>
        <v>103.32</v>
      </c>
      <c r="BZ6" s="35" t="str">
        <f>IF(BZ7="","",IF(BZ7="-","【-】","【"&amp;SUBSTITUTE(TEXT(BZ7,"#,##0.00"),"-","△")&amp;"】"))</f>
        <v>【103.24】</v>
      </c>
      <c r="CA6" s="36">
        <f>IF(CA7="",NA(),CA7)</f>
        <v>153.44999999999999</v>
      </c>
      <c r="CB6" s="36">
        <f t="shared" ref="CB6:CJ6" si="9">IF(CB7="",NA(),CB7)</f>
        <v>149.44999999999999</v>
      </c>
      <c r="CC6" s="36">
        <f t="shared" si="9"/>
        <v>159.52000000000001</v>
      </c>
      <c r="CD6" s="36">
        <f t="shared" si="9"/>
        <v>161.34</v>
      </c>
      <c r="CE6" s="36">
        <f t="shared" si="9"/>
        <v>157.19</v>
      </c>
      <c r="CF6" s="36">
        <f t="shared" si="9"/>
        <v>162.15</v>
      </c>
      <c r="CG6" s="36">
        <f t="shared" si="9"/>
        <v>162.24</v>
      </c>
      <c r="CH6" s="36">
        <f t="shared" si="9"/>
        <v>165.47</v>
      </c>
      <c r="CI6" s="36">
        <f t="shared" si="9"/>
        <v>167.46</v>
      </c>
      <c r="CJ6" s="36">
        <f t="shared" si="9"/>
        <v>168.56</v>
      </c>
      <c r="CK6" s="35" t="str">
        <f>IF(CK7="","",IF(CK7="-","【-】","【"&amp;SUBSTITUTE(TEXT(CK7,"#,##0.00"),"-","△")&amp;"】"))</f>
        <v>【168.38】</v>
      </c>
      <c r="CL6" s="36">
        <f>IF(CL7="",NA(),CL7)</f>
        <v>66.72</v>
      </c>
      <c r="CM6" s="36">
        <f t="shared" ref="CM6:CU6" si="10">IF(CM7="",NA(),CM7)</f>
        <v>66.930000000000007</v>
      </c>
      <c r="CN6" s="36">
        <f t="shared" si="10"/>
        <v>66.67</v>
      </c>
      <c r="CO6" s="36">
        <f t="shared" si="10"/>
        <v>65.62</v>
      </c>
      <c r="CP6" s="36">
        <f t="shared" si="10"/>
        <v>64.98</v>
      </c>
      <c r="CQ6" s="36">
        <f t="shared" si="10"/>
        <v>59.34</v>
      </c>
      <c r="CR6" s="36">
        <f t="shared" si="10"/>
        <v>59.11</v>
      </c>
      <c r="CS6" s="36">
        <f t="shared" si="10"/>
        <v>59.74</v>
      </c>
      <c r="CT6" s="36">
        <f t="shared" si="10"/>
        <v>59.46</v>
      </c>
      <c r="CU6" s="36">
        <f t="shared" si="10"/>
        <v>59.51</v>
      </c>
      <c r="CV6" s="35" t="str">
        <f>IF(CV7="","",IF(CV7="-","【-】","【"&amp;SUBSTITUTE(TEXT(CV7,"#,##0.00"),"-","△")&amp;"】"))</f>
        <v>【60.00】</v>
      </c>
      <c r="CW6" s="36">
        <f>IF(CW7="",NA(),CW7)</f>
        <v>86.05</v>
      </c>
      <c r="CX6" s="36">
        <f t="shared" ref="CX6:DF6" si="11">IF(CX7="",NA(),CX7)</f>
        <v>86.56</v>
      </c>
      <c r="CY6" s="36">
        <f t="shared" si="11"/>
        <v>86.39</v>
      </c>
      <c r="CZ6" s="36">
        <f t="shared" si="11"/>
        <v>86.41</v>
      </c>
      <c r="DA6" s="36">
        <f t="shared" si="11"/>
        <v>86.44</v>
      </c>
      <c r="DB6" s="36">
        <f t="shared" si="11"/>
        <v>87.74</v>
      </c>
      <c r="DC6" s="36">
        <f t="shared" si="11"/>
        <v>87.91</v>
      </c>
      <c r="DD6" s="36">
        <f t="shared" si="11"/>
        <v>87.28</v>
      </c>
      <c r="DE6" s="36">
        <f t="shared" si="11"/>
        <v>87.41</v>
      </c>
      <c r="DF6" s="36">
        <f t="shared" si="11"/>
        <v>87.08</v>
      </c>
      <c r="DG6" s="35" t="str">
        <f>IF(DG7="","",IF(DG7="-","【-】","【"&amp;SUBSTITUTE(TEXT(DG7,"#,##0.00"),"-","△")&amp;"】"))</f>
        <v>【89.80】</v>
      </c>
      <c r="DH6" s="36">
        <f>IF(DH7="",NA(),DH7)</f>
        <v>51.63</v>
      </c>
      <c r="DI6" s="36">
        <f t="shared" ref="DI6:DQ6" si="12">IF(DI7="",NA(),DI7)</f>
        <v>52.1</v>
      </c>
      <c r="DJ6" s="36">
        <f t="shared" si="12"/>
        <v>47.43</v>
      </c>
      <c r="DK6" s="36">
        <f t="shared" si="12"/>
        <v>48.1</v>
      </c>
      <c r="DL6" s="36">
        <f t="shared" si="12"/>
        <v>47.74</v>
      </c>
      <c r="DM6" s="36">
        <f t="shared" si="12"/>
        <v>46.27</v>
      </c>
      <c r="DN6" s="36">
        <f t="shared" si="12"/>
        <v>46.88</v>
      </c>
      <c r="DO6" s="36">
        <f t="shared" si="12"/>
        <v>46.94</v>
      </c>
      <c r="DP6" s="36">
        <f t="shared" si="12"/>
        <v>47.62</v>
      </c>
      <c r="DQ6" s="36">
        <f t="shared" si="12"/>
        <v>48.55</v>
      </c>
      <c r="DR6" s="35" t="str">
        <f>IF(DR7="","",IF(DR7="-","【-】","【"&amp;SUBSTITUTE(TEXT(DR7,"#,##0.00"),"-","△")&amp;"】"))</f>
        <v>【49.59】</v>
      </c>
      <c r="DS6" s="36">
        <f>IF(DS7="",NA(),DS7)</f>
        <v>29.49</v>
      </c>
      <c r="DT6" s="36">
        <f t="shared" ref="DT6:EB6" si="13">IF(DT7="",NA(),DT7)</f>
        <v>33.1</v>
      </c>
      <c r="DU6" s="36">
        <f t="shared" si="13"/>
        <v>36.39</v>
      </c>
      <c r="DV6" s="36">
        <f t="shared" si="13"/>
        <v>36.71</v>
      </c>
      <c r="DW6" s="36">
        <f t="shared" si="13"/>
        <v>37.130000000000003</v>
      </c>
      <c r="DX6" s="36">
        <f t="shared" si="13"/>
        <v>10.93</v>
      </c>
      <c r="DY6" s="36">
        <f t="shared" si="13"/>
        <v>13.39</v>
      </c>
      <c r="DZ6" s="36">
        <f t="shared" si="13"/>
        <v>14.48</v>
      </c>
      <c r="EA6" s="36">
        <f t="shared" si="13"/>
        <v>16.27</v>
      </c>
      <c r="EB6" s="36">
        <f t="shared" si="13"/>
        <v>17.11</v>
      </c>
      <c r="EC6" s="35" t="str">
        <f>IF(EC7="","",IF(EC7="-","【-】","【"&amp;SUBSTITUTE(TEXT(EC7,"#,##0.00"),"-","△")&amp;"】"))</f>
        <v>【19.44】</v>
      </c>
      <c r="ED6" s="36">
        <f>IF(ED7="",NA(),ED7)</f>
        <v>0.69</v>
      </c>
      <c r="EE6" s="36">
        <f t="shared" ref="EE6:EM6" si="14">IF(EE7="",NA(),EE7)</f>
        <v>0.81</v>
      </c>
      <c r="EF6" s="36">
        <f t="shared" si="14"/>
        <v>0.6</v>
      </c>
      <c r="EG6" s="36">
        <f t="shared" si="14"/>
        <v>0.94</v>
      </c>
      <c r="EH6" s="36">
        <f t="shared" si="14"/>
        <v>0.95</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232084</v>
      </c>
      <c r="D7" s="38">
        <v>46</v>
      </c>
      <c r="E7" s="38">
        <v>1</v>
      </c>
      <c r="F7" s="38">
        <v>0</v>
      </c>
      <c r="G7" s="38">
        <v>1</v>
      </c>
      <c r="H7" s="38" t="s">
        <v>93</v>
      </c>
      <c r="I7" s="38" t="s">
        <v>94</v>
      </c>
      <c r="J7" s="38" t="s">
        <v>95</v>
      </c>
      <c r="K7" s="38" t="s">
        <v>96</v>
      </c>
      <c r="L7" s="38" t="s">
        <v>97</v>
      </c>
      <c r="M7" s="38" t="s">
        <v>98</v>
      </c>
      <c r="N7" s="39" t="s">
        <v>99</v>
      </c>
      <c r="O7" s="39">
        <v>55.98</v>
      </c>
      <c r="P7" s="39">
        <v>100</v>
      </c>
      <c r="Q7" s="39">
        <v>2673</v>
      </c>
      <c r="R7" s="39">
        <v>62346</v>
      </c>
      <c r="S7" s="39">
        <v>25.09</v>
      </c>
      <c r="T7" s="39">
        <v>2484.89</v>
      </c>
      <c r="U7" s="39">
        <v>62024</v>
      </c>
      <c r="V7" s="39">
        <v>25.09</v>
      </c>
      <c r="W7" s="39">
        <v>2472.06</v>
      </c>
      <c r="X7" s="39">
        <v>111.39</v>
      </c>
      <c r="Y7" s="39">
        <v>114.45</v>
      </c>
      <c r="Z7" s="39">
        <v>107.09</v>
      </c>
      <c r="AA7" s="39">
        <v>106.65</v>
      </c>
      <c r="AB7" s="39">
        <v>109.16</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227.36</v>
      </c>
      <c r="AU7" s="39">
        <v>402.13</v>
      </c>
      <c r="AV7" s="39">
        <v>217.42</v>
      </c>
      <c r="AW7" s="39">
        <v>389.04</v>
      </c>
      <c r="AX7" s="39">
        <v>314.02999999999997</v>
      </c>
      <c r="AY7" s="39">
        <v>346.59</v>
      </c>
      <c r="AZ7" s="39">
        <v>357.82</v>
      </c>
      <c r="BA7" s="39">
        <v>355.5</v>
      </c>
      <c r="BB7" s="39">
        <v>349.83</v>
      </c>
      <c r="BC7" s="39">
        <v>360.86</v>
      </c>
      <c r="BD7" s="39">
        <v>264.97000000000003</v>
      </c>
      <c r="BE7" s="39">
        <v>202.8</v>
      </c>
      <c r="BF7" s="39">
        <v>214.14</v>
      </c>
      <c r="BG7" s="39">
        <v>263.64999999999998</v>
      </c>
      <c r="BH7" s="39">
        <v>272</v>
      </c>
      <c r="BI7" s="39">
        <v>293.11</v>
      </c>
      <c r="BJ7" s="39">
        <v>312.02999999999997</v>
      </c>
      <c r="BK7" s="39">
        <v>307.45999999999998</v>
      </c>
      <c r="BL7" s="39">
        <v>312.58</v>
      </c>
      <c r="BM7" s="39">
        <v>314.87</v>
      </c>
      <c r="BN7" s="39">
        <v>309.27999999999997</v>
      </c>
      <c r="BO7" s="39">
        <v>266.61</v>
      </c>
      <c r="BP7" s="39">
        <v>110.42</v>
      </c>
      <c r="BQ7" s="39">
        <v>113.59</v>
      </c>
      <c r="BR7" s="39">
        <v>106.94</v>
      </c>
      <c r="BS7" s="39">
        <v>106.04</v>
      </c>
      <c r="BT7" s="39">
        <v>108.73</v>
      </c>
      <c r="BU7" s="39">
        <v>105.71</v>
      </c>
      <c r="BV7" s="39">
        <v>106.01</v>
      </c>
      <c r="BW7" s="39">
        <v>104.57</v>
      </c>
      <c r="BX7" s="39">
        <v>103.54</v>
      </c>
      <c r="BY7" s="39">
        <v>103.32</v>
      </c>
      <c r="BZ7" s="39">
        <v>103.24</v>
      </c>
      <c r="CA7" s="39">
        <v>153.44999999999999</v>
      </c>
      <c r="CB7" s="39">
        <v>149.44999999999999</v>
      </c>
      <c r="CC7" s="39">
        <v>159.52000000000001</v>
      </c>
      <c r="CD7" s="39">
        <v>161.34</v>
      </c>
      <c r="CE7" s="39">
        <v>157.19</v>
      </c>
      <c r="CF7" s="39">
        <v>162.15</v>
      </c>
      <c r="CG7" s="39">
        <v>162.24</v>
      </c>
      <c r="CH7" s="39">
        <v>165.47</v>
      </c>
      <c r="CI7" s="39">
        <v>167.46</v>
      </c>
      <c r="CJ7" s="39">
        <v>168.56</v>
      </c>
      <c r="CK7" s="39">
        <v>168.38</v>
      </c>
      <c r="CL7" s="39">
        <v>66.72</v>
      </c>
      <c r="CM7" s="39">
        <v>66.930000000000007</v>
      </c>
      <c r="CN7" s="39">
        <v>66.67</v>
      </c>
      <c r="CO7" s="39">
        <v>65.62</v>
      </c>
      <c r="CP7" s="39">
        <v>64.98</v>
      </c>
      <c r="CQ7" s="39">
        <v>59.34</v>
      </c>
      <c r="CR7" s="39">
        <v>59.11</v>
      </c>
      <c r="CS7" s="39">
        <v>59.74</v>
      </c>
      <c r="CT7" s="39">
        <v>59.46</v>
      </c>
      <c r="CU7" s="39">
        <v>59.51</v>
      </c>
      <c r="CV7" s="39">
        <v>60</v>
      </c>
      <c r="CW7" s="39">
        <v>86.05</v>
      </c>
      <c r="CX7" s="39">
        <v>86.56</v>
      </c>
      <c r="CY7" s="39">
        <v>86.39</v>
      </c>
      <c r="CZ7" s="39">
        <v>86.41</v>
      </c>
      <c r="DA7" s="39">
        <v>86.44</v>
      </c>
      <c r="DB7" s="39">
        <v>87.74</v>
      </c>
      <c r="DC7" s="39">
        <v>87.91</v>
      </c>
      <c r="DD7" s="39">
        <v>87.28</v>
      </c>
      <c r="DE7" s="39">
        <v>87.41</v>
      </c>
      <c r="DF7" s="39">
        <v>87.08</v>
      </c>
      <c r="DG7" s="39">
        <v>89.8</v>
      </c>
      <c r="DH7" s="39">
        <v>51.63</v>
      </c>
      <c r="DI7" s="39">
        <v>52.1</v>
      </c>
      <c r="DJ7" s="39">
        <v>47.43</v>
      </c>
      <c r="DK7" s="39">
        <v>48.1</v>
      </c>
      <c r="DL7" s="39">
        <v>47.74</v>
      </c>
      <c r="DM7" s="39">
        <v>46.27</v>
      </c>
      <c r="DN7" s="39">
        <v>46.88</v>
      </c>
      <c r="DO7" s="39">
        <v>46.94</v>
      </c>
      <c r="DP7" s="39">
        <v>47.62</v>
      </c>
      <c r="DQ7" s="39">
        <v>48.55</v>
      </c>
      <c r="DR7" s="39">
        <v>49.59</v>
      </c>
      <c r="DS7" s="39">
        <v>29.49</v>
      </c>
      <c r="DT7" s="39">
        <v>33.1</v>
      </c>
      <c r="DU7" s="39">
        <v>36.39</v>
      </c>
      <c r="DV7" s="39">
        <v>36.71</v>
      </c>
      <c r="DW7" s="39">
        <v>37.130000000000003</v>
      </c>
      <c r="DX7" s="39">
        <v>10.93</v>
      </c>
      <c r="DY7" s="39">
        <v>13.39</v>
      </c>
      <c r="DZ7" s="39">
        <v>14.48</v>
      </c>
      <c r="EA7" s="39">
        <v>16.27</v>
      </c>
      <c r="EB7" s="39">
        <v>17.11</v>
      </c>
      <c r="EC7" s="39">
        <v>19.440000000000001</v>
      </c>
      <c r="ED7" s="39">
        <v>0.69</v>
      </c>
      <c r="EE7" s="39">
        <v>0.81</v>
      </c>
      <c r="EF7" s="39">
        <v>0.6</v>
      </c>
      <c r="EG7" s="39">
        <v>0.94</v>
      </c>
      <c r="EH7" s="39">
        <v>0.95</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DATEVALUE($B7+12-B11&amp;"/1/"&amp;B12)</f>
        <v>46388</v>
      </c>
      <c r="C10" s="43">
        <f>DATEVALUE($B7+12-C11&amp;"/1/"&amp;C12)</f>
        <v>46753</v>
      </c>
      <c r="D10" s="43">
        <f>DATEVALUE($B7+12-D11&amp;"/1/"&amp;D12)</f>
        <v>47119</v>
      </c>
      <c r="E10" s="43">
        <f>DATEVALUE($B7+12-E11&amp;"/1/"&amp;E12)</f>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3184 山添 大智</cp:lastModifiedBy>
  <cp:lastPrinted>2021-01-26T00:32:51Z</cp:lastPrinted>
  <dcterms:created xsi:type="dcterms:W3CDTF">2020-12-04T02:09:56Z</dcterms:created>
  <dcterms:modified xsi:type="dcterms:W3CDTF">2021-02-05T07:17:15Z</dcterms:modified>
  <cp:category/>
</cp:coreProperties>
</file>